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counselorsofrealestate-my.sharepoint.com/personal/sdekoven_cre_org/Documents/Navy Files/"/>
    </mc:Choice>
  </mc:AlternateContent>
  <xr:revisionPtr revIDLastSave="0" documentId="8_{0AD9A2A2-5EAA-4464-8CB3-B31D9954B002}" xr6:coauthVersionLast="47" xr6:coauthVersionMax="47" xr10:uidLastSave="{00000000-0000-0000-0000-000000000000}"/>
  <workbookProtection workbookAlgorithmName="SHA-512" workbookHashValue="DqGKbd3RVjF8qHk0nOehyJYM6q1oYzR/RrLVlFJPSjcl1yjbYgxYl/DmjheAclzLoOAvxw3M6IosV4bj/lUScA==" workbookSaltValue="nnjAp72KuipTweSv1z2bjw==" workbookSpinCount="100000" lockStructure="1"/>
  <bookViews>
    <workbookView xWindow="-110" yWindow="-110" windowWidth="19420" windowHeight="10420" activeTab="1" xr2:uid="{00000000-000D-0000-FFFF-FFFF00000000}"/>
  </bookViews>
  <sheets>
    <sheet name="Introduction" sheetId="3" r:id="rId1"/>
    <sheet name="800-171 Score Template" sheetId="1" r:id="rId2"/>
    <sheet name="References"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 l="1"/>
  <c r="N89" i="1"/>
  <c r="E3" i="1" a="1"/>
  <c r="E3" i="1" s="1"/>
  <c r="N20" i="1"/>
  <c r="N19" i="1"/>
  <c r="N18" i="1"/>
  <c r="N15" i="1"/>
  <c r="N14" i="1"/>
  <c r="N3" i="1"/>
  <c r="N4" i="1"/>
  <c r="N5" i="1"/>
  <c r="N6" i="1"/>
  <c r="N7" i="1"/>
  <c r="N8" i="1"/>
  <c r="N9" i="1"/>
  <c r="N10" i="1"/>
  <c r="N11" i="1"/>
  <c r="N12" i="1"/>
  <c r="N13" i="1"/>
  <c r="N16" i="1"/>
  <c r="N68" i="1"/>
  <c r="N69" i="1"/>
  <c r="N70" i="1"/>
  <c r="N71" i="1"/>
  <c r="N72" i="1"/>
  <c r="N73" i="1"/>
  <c r="N74" i="1"/>
  <c r="N75" i="1"/>
  <c r="N76" i="1"/>
  <c r="N77" i="1"/>
  <c r="N78" i="1"/>
  <c r="N79" i="1"/>
  <c r="N80" i="1"/>
  <c r="N81" i="1"/>
  <c r="N82" i="1"/>
  <c r="N83" i="1"/>
  <c r="N84" i="1"/>
  <c r="N85" i="1"/>
  <c r="N86" i="1"/>
  <c r="N87" i="1"/>
  <c r="N88" i="1"/>
  <c r="N90" i="1"/>
  <c r="N91" i="1"/>
  <c r="N92" i="1"/>
  <c r="N93" i="1"/>
  <c r="N94" i="1"/>
  <c r="N95" i="1"/>
  <c r="N96" i="1"/>
  <c r="N97" i="1"/>
  <c r="N98" i="1"/>
  <c r="N99" i="1"/>
  <c r="N101" i="1"/>
  <c r="N102" i="1"/>
  <c r="N103" i="1"/>
  <c r="N104" i="1"/>
  <c r="N105" i="1"/>
  <c r="N106" i="1"/>
  <c r="N107" i="1"/>
  <c r="N108" i="1"/>
  <c r="N109" i="1"/>
  <c r="N110" i="1"/>
  <c r="N111" i="1"/>
  <c r="N112" i="1"/>
  <c r="N17"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10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<sst xmlns="http://schemas.openxmlformats.org/spreadsheetml/2006/main" count="388" uniqueCount="262">
  <si>
    <t>Fully Implemented</t>
  </si>
  <si>
    <t>Implementation Begun</t>
  </si>
  <si>
    <t>Not Yet Addressed</t>
  </si>
  <si>
    <t>Score Impact</t>
  </si>
  <si>
    <t>SPRS Score</t>
  </si>
  <si>
    <t>Implemented for Remote and Privileged Users</t>
  </si>
  <si>
    <t>3.5.3</t>
  </si>
  <si>
    <t>Subtract 5 points if no cryptography is employed; 3 points if mostly not FIPS validated</t>
  </si>
  <si>
    <t>All CUI is encrypted using FIPS-validated cryptography</t>
  </si>
  <si>
    <t>CUI is not encrypted</t>
  </si>
  <si>
    <t>CUI is encrypted but not using FIPS-validated cryptography</t>
  </si>
  <si>
    <t>CAGE Code</t>
  </si>
  <si>
    <t>System Description</t>
  </si>
  <si>
    <t>Date when 110 Score Expected</t>
  </si>
  <si>
    <t>Security Requirement</t>
  </si>
  <si>
    <t>3.1.3</t>
  </si>
  <si>
    <t>3.1.4</t>
  </si>
  <si>
    <t>Separate the duties of individuals to reduce the risk of malevolent activity without collusion.</t>
  </si>
  <si>
    <t>3.1.5</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</si>
  <si>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</si>
  <si>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</si>
  <si>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</si>
  <si>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</si>
  <si>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</si>
  <si>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</si>
  <si>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</si>
  <si>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</si>
  <si>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Monitor and control remote access sessions.</t>
  </si>
  <si>
    <t>Do not subtract points if remote access not permitted</t>
  </si>
  <si>
    <t>Authorize remote execution of privileged commands and remote access to security- relevant information.</t>
  </si>
  <si>
    <t>Authorize wireless access prior to allowing such connections.</t>
  </si>
  <si>
    <t>Protect wireless access using authentication and encryption.</t>
  </si>
  <si>
    <t>Control connection of mobile devices.</t>
  </si>
  <si>
    <t>Encrypt CUI on mobile devices and mobile computing platforms</t>
  </si>
  <si>
    <t>Exposure limited to CUI on mobile platform</t>
  </si>
  <si>
    <t>3.2.1</t>
  </si>
  <si>
    <t>3.2.2</t>
  </si>
  <si>
    <t>Ensure that personnel are trained to carry out their assigned information security- related duties and responsibilities.</t>
  </si>
  <si>
    <t>3.2.3</t>
  </si>
  <si>
    <t>3.3.1</t>
  </si>
  <si>
    <t>3.3.2</t>
  </si>
  <si>
    <t>3.3.3</t>
  </si>
  <si>
    <t>Review and update logged events.</t>
  </si>
  <si>
    <t>3.3.4</t>
  </si>
  <si>
    <t>Alert in the event of an audit logging process failure.</t>
  </si>
  <si>
    <t>3.3.5</t>
  </si>
  <si>
    <t>3.3.6</t>
  </si>
  <si>
    <t>3.3.7</t>
  </si>
  <si>
    <t>3.3.8</t>
  </si>
  <si>
    <t>3.3.9</t>
  </si>
  <si>
    <t>Limit management of audit logging functionality to a subset of privileged users.</t>
  </si>
  <si>
    <t>3.4.1</t>
  </si>
  <si>
    <t>3.4.2</t>
  </si>
  <si>
    <t>Establish and enforce security configuration settings for information technology products employed in organizational systems.</t>
  </si>
  <si>
    <t>3.4.3</t>
  </si>
  <si>
    <t>3.4.4</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</si>
  <si>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</si>
  <si>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</si>
  <si>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</si>
  <si>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</si>
  <si>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</si>
  <si>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3.4.8</t>
  </si>
  <si>
    <t>3.4.9</t>
  </si>
  <si>
    <t>Control and monitor user-installed software.</t>
  </si>
  <si>
    <t>Identify system users, processes acting on behalf of users, and devices.</t>
  </si>
  <si>
    <t>Use multifactor authentication (MFA) for local and network access to privileged accounts and for network access to non- privileged accounts.</t>
  </si>
  <si>
    <t>3.5.4</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</si>
  <si>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</si>
  <si>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</si>
  <si>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</si>
  <si>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</si>
  <si>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</si>
  <si>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</si>
  <si>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</si>
  <si>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3.5.9</t>
  </si>
  <si>
    <t>Store and transmit only cryptographically- protected passwords.</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</si>
  <si>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</si>
  <si>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</si>
  <si>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</si>
  <si>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</si>
  <si>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</si>
  <si>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</si>
  <si>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</si>
  <si>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</si>
  <si>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</si>
  <si>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</si>
  <si>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</si>
  <si>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</si>
  <si>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</si>
  <si>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</si>
  <si>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</si>
  <si>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</si>
  <si>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3.7.6</t>
  </si>
  <si>
    <t>Supervise the maintenance activities of maintenance personnel without required access authorization.</t>
  </si>
  <si>
    <t>3.8.1</t>
  </si>
  <si>
    <t>Exposure limited to CUI on media</t>
  </si>
  <si>
    <t>3.8.2</t>
  </si>
  <si>
    <t>Limit access to CUI on system media to authorized users.</t>
  </si>
  <si>
    <t>Sanitize or destroy system media containing CUI before disposal or release for reuse.</t>
  </si>
  <si>
    <t>While exposure limited to CUI on media, failure to sanitize can result in continual exposure of CUI</t>
  </si>
  <si>
    <t>3.8.4</t>
  </si>
  <si>
    <t>Mark media with necessary CUI markings and distribution limitations.</t>
  </si>
  <si>
    <t>3.8.5</t>
  </si>
  <si>
    <t>3.8.6</t>
  </si>
  <si>
    <t>3.8.7</t>
  </si>
  <si>
    <t>Control the use of removable media on system components.</t>
  </si>
  <si>
    <t>3.8.8</t>
  </si>
  <si>
    <t>3.8.9</t>
  </si>
  <si>
    <t>Protect the confidentiality of backup CUI at storage locations.</t>
  </si>
  <si>
    <t>3.9.1</t>
  </si>
  <si>
    <t>Screen individuals prior to authorizing access to organizational systems containing CUI.</t>
  </si>
  <si>
    <t>3.9.2</t>
  </si>
  <si>
    <t>Limit physical access to organizational systems, equipment, and the respective operating environments to authorized individuals.</t>
  </si>
  <si>
    <t>3.10.2</t>
  </si>
  <si>
    <t>Protect and monitor the physical facility and support infrastructure for organizational systems.</t>
  </si>
  <si>
    <t>Escort visitors and monitor visitor activity.</t>
  </si>
  <si>
    <t>Maintain audit logs of physical access.</t>
  </si>
  <si>
    <t>Control and manage physical access devices.</t>
  </si>
  <si>
    <t>3.10.6</t>
  </si>
  <si>
    <t>Enforce safeguarding measures for CUI at alternate work sites.</t>
  </si>
  <si>
    <t>3.11.1</t>
  </si>
  <si>
    <t>3.11.2</t>
  </si>
  <si>
    <t>3.11.3</t>
  </si>
  <si>
    <t>Remediate vulnerabilities in accordance with risk assessments.</t>
  </si>
  <si>
    <t>3.12.1</t>
  </si>
  <si>
    <t>Periodically assess the security controls in organizational systems to determine if the controls are effective in their application.</t>
  </si>
  <si>
    <t>3.12.2</t>
  </si>
  <si>
    <t>3.12.3</t>
  </si>
  <si>
    <t>3.12.4</t>
  </si>
  <si>
    <t>Develop, document, and periodically update system security plans that describe system boundaries, system environments of operation, how security requirements are implemented, and the relationships with or connections to other systems.</t>
  </si>
  <si>
    <t>NA</t>
  </si>
  <si>
    <r>
      <rPr>
        <sz val="12"/>
        <rFont val="Calibri"/>
        <family val="2"/>
        <scheme val="minor"/>
      </rPr>
      <t>The absence of a system security plan would result in a finding that ‘an assessment could not be completed due to incomplete information and noncompliance with
DFARS clause 252.204-7012.’</t>
    </r>
  </si>
  <si>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</si>
  <si>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</si>
  <si>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</si>
  <si>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</si>
  <si>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</si>
  <si>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3.13.6</t>
  </si>
  <si>
    <t>3.13.7</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</si>
  <si>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</si>
  <si>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</si>
  <si>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</si>
  <si>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</si>
  <si>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Employ FIPS-validated cryptography when used to protect the confidentiality of CUI.</t>
  </si>
  <si>
    <t>3 to 5</t>
  </si>
  <si>
    <t>Control and monitor the use of mobile code.</t>
  </si>
  <si>
    <t>Protect the authenticity of communications sessions.</t>
  </si>
  <si>
    <t>Protect the confidentiality of CUI at rest.</t>
  </si>
  <si>
    <t>Identify, report, and correct system flaws in a timely manner.</t>
  </si>
  <si>
    <t>Provide protection from malicious code at designated locations within organizational systems.</t>
  </si>
  <si>
    <t>3.14.3</t>
  </si>
  <si>
    <t>Update malicious code protection mechanisms when new releases are available.</t>
  </si>
  <si>
    <t>3.14.6</t>
  </si>
  <si>
    <t>3.14.7</t>
  </si>
  <si>
    <r>
      <rPr>
        <sz val="12"/>
        <rFont val="Calibri"/>
        <family val="2"/>
        <scheme val="minor"/>
      </rPr>
      <t>3.1.1*</t>
    </r>
  </si>
  <si>
    <r>
      <rPr>
        <sz val="12"/>
        <rFont val="Calibri"/>
        <family val="2"/>
        <scheme val="minor"/>
      </rPr>
      <t>3.1.2*</t>
    </r>
  </si>
  <si>
    <r>
      <rPr>
        <sz val="12"/>
        <rFont val="Calibri"/>
        <family val="2"/>
        <scheme val="minor"/>
      </rPr>
      <t>3.1.20*</t>
    </r>
  </si>
  <si>
    <r>
      <rPr>
        <sz val="12"/>
        <rFont val="Calibri"/>
        <family val="2"/>
        <scheme val="minor"/>
      </rPr>
      <t>3.1.22*</t>
    </r>
  </si>
  <si>
    <r>
      <rPr>
        <sz val="12"/>
        <rFont val="Calibri"/>
        <family val="2"/>
        <scheme val="minor"/>
      </rPr>
      <t>3.5.1*</t>
    </r>
  </si>
  <si>
    <r>
      <rPr>
        <sz val="12"/>
        <rFont val="Calibri"/>
        <family val="2"/>
        <scheme val="minor"/>
      </rPr>
      <t>3.5.2*</t>
    </r>
  </si>
  <si>
    <r>
      <rPr>
        <sz val="12"/>
        <rFont val="Calibri"/>
        <family val="2"/>
        <scheme val="minor"/>
      </rPr>
      <t>3.8.3*</t>
    </r>
  </si>
  <si>
    <r>
      <rPr>
        <sz val="12"/>
        <rFont val="Calibri"/>
        <family val="2"/>
        <scheme val="minor"/>
      </rPr>
      <t>3.10.1*</t>
    </r>
  </si>
  <si>
    <r>
      <rPr>
        <sz val="12"/>
        <rFont val="Calibri"/>
        <family val="2"/>
        <scheme val="minor"/>
      </rPr>
      <t>3.10.3*</t>
    </r>
  </si>
  <si>
    <r>
      <rPr>
        <sz val="12"/>
        <rFont val="Calibri"/>
        <family val="2"/>
        <scheme val="minor"/>
      </rPr>
      <t>3.10.4*</t>
    </r>
  </si>
  <si>
    <r>
      <rPr>
        <sz val="12"/>
        <rFont val="Calibri"/>
        <family val="2"/>
        <scheme val="minor"/>
      </rPr>
      <t>3.10.5*</t>
    </r>
  </si>
  <si>
    <r>
      <rPr>
        <sz val="12"/>
        <rFont val="Calibri"/>
        <family val="2"/>
        <scheme val="minor"/>
      </rPr>
      <t>3.13.1*</t>
    </r>
  </si>
  <si>
    <r>
      <rPr>
        <sz val="12"/>
        <rFont val="Calibri"/>
        <family val="2"/>
        <scheme val="minor"/>
      </rPr>
      <t>3.13.5*</t>
    </r>
  </si>
  <si>
    <r>
      <rPr>
        <sz val="12"/>
        <rFont val="Calibri"/>
        <family val="2"/>
        <scheme val="minor"/>
      </rPr>
      <t>3.14.1*</t>
    </r>
  </si>
  <si>
    <r>
      <rPr>
        <sz val="12"/>
        <rFont val="Calibri"/>
        <family val="2"/>
        <scheme val="minor"/>
      </rPr>
      <t>3.14.2*</t>
    </r>
  </si>
  <si>
    <r>
      <rPr>
        <sz val="12"/>
        <rFont val="Calibri"/>
        <family val="2"/>
        <scheme val="minor"/>
      </rPr>
      <t>3.14.4*</t>
    </r>
  </si>
  <si>
    <r>
      <rPr>
        <sz val="12"/>
        <rFont val="Calibri"/>
        <family val="2"/>
        <scheme val="minor"/>
      </rPr>
      <t>3.14.5*</t>
    </r>
  </si>
  <si>
    <t>Target Implementation Completion Date</t>
  </si>
  <si>
    <t>Date of Assessment</t>
  </si>
  <si>
    <t>DoD Comment to Assessor</t>
  </si>
  <si>
    <t>Assessor Notes</t>
  </si>
  <si>
    <t>Not Yet Assessed</t>
  </si>
  <si>
    <t>This tool was created by the CMMC Information Institute, Inc. and is released under the Creative Commons CC-BY-ND license.</t>
  </si>
  <si>
    <t>Copyright 2020 CMMC Information Institute, Inc.  All Rights Reserved.</t>
  </si>
  <si>
    <t>IN ADDITION, THIS TOOL IS PROVIDED BY THE COPYRIGHT HOLDERS AND CONTRIBUTORS "AS IS" AND ANY EXPRESS OR IMPLIED WARRANTIES, INCLUDING, BUT NOT LIMITED TO, THE IMPLIED WARRANTIES OF MERCHANTABILITY AND FITNESS FOR A PARTICULAR PURPOSE ARE DISCLAIMED. IN NO EVENT SHALL THE COPYRIGHT HOLDER OR CONTRIBUTORS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t>
  </si>
  <si>
    <t xml:space="preserve">Copyright 2020, CMMC Information Institute, Inc.  Released under the Creative Commons CC-BY-ND license.  
</t>
  </si>
  <si>
    <t>Encrypted representations of passwords include, for example, encrypted versions of passwords and one-way cryptographic hashes of passwords</t>
  </si>
  <si>
    <t>Protect (i.e., physically control and securely store) system media containing CUI, both paper and digital.</t>
  </si>
  <si>
    <t>Ensure that organizational systems containing CUI are protected during and after personnel actions such as terminations and transfers.</t>
  </si>
  <si>
    <t>Scan for vulnerabilities in organizational systems and applications periodically and when new vulnerabilities affecting those systems and applications are identified.</t>
  </si>
  <si>
    <t>Develop and implement plans of action designed to correct deficiencies and reduce or eliminate vulnerabilities in organizational systems.</t>
  </si>
  <si>
    <t>Monitor security controls on an ongoing basis to ensure the continued effectiveness of the controls.</t>
  </si>
  <si>
    <t>Monitor, control, and protect communications (i.e., information transmitted or received by organizational systems) at the external boundaries and key internal boundaries of organizational systems.</t>
  </si>
  <si>
    <t>Implement subnetworks for publicly accessible system components that are physically or logically separated from internal networks.</t>
  </si>
  <si>
    <t>Deny network communications traffic by default and allow network communications traffic by exception (i.e., deny all, permit by exception).</t>
  </si>
  <si>
    <t>Prohibit remote activation of collaborative computing devices and provide indication of devices in use to users present at the device.</t>
  </si>
  <si>
    <t>Control and monitor the use of Voice over Internet Protocol (VoIP) technologies.</t>
  </si>
  <si>
    <t>Limit system access to authorized users, processes acting on behalf of authorized users, and devices (including other systems).</t>
  </si>
  <si>
    <t>Limit system access to the types of transactions and functions that authorized users are permitted to execute.</t>
  </si>
  <si>
    <t>Control the flow of CUI in accordance with approved authorizations.</t>
  </si>
  <si>
    <t>Employ the principle of least privilege, including for specific security functions and privileged accounts.</t>
  </si>
  <si>
    <t>Use session lock with pattern-hiding displays to prevent access and viewing of data after a period of inactivity.</t>
  </si>
  <si>
    <t>Terminate (automatically) a user session after a defined condition.</t>
  </si>
  <si>
    <t>Employ cryptographic mechanisms to protect the confidentiality of remote access sessions.</t>
  </si>
  <si>
    <t>Route remote access via managed access control points.</t>
  </si>
  <si>
    <t>Verify and control/limit connections to and use of external systems.</t>
  </si>
  <si>
    <t>Limit use of portable storage devices on external systems.</t>
  </si>
  <si>
    <t>Control CUI posted or processed on publicly accessible systems.</t>
  </si>
  <si>
    <t>Provide security awareness training on recognizing and reporting potential indicators of insider threat.</t>
  </si>
  <si>
    <t>Create and retain system audit logs and records to the extent needed to enable the monitoring, analysis, investigation, and reporting of unlawful or unauthorized system activity.</t>
  </si>
  <si>
    <t>Ensure that the actions of individual system users can be uniquely traced to those users so they can be held accountable for their actions.</t>
  </si>
  <si>
    <t>Correlate audit record review, analysis, and reporting processes for investigation and response to indications of unlawful, unauthorized, suspicious, or unusual activity.</t>
  </si>
  <si>
    <t>Provide audit record reduction and report generation to support on-demand analysis and reporting.</t>
  </si>
  <si>
    <t>Provide a system capability that compares and synchronizes internal system clocks with an authoritative source to generate time stamps for audit records.</t>
  </si>
  <si>
    <t>Protect audit information and audit logging tools from unauthorized access, modification, and deletion.</t>
  </si>
  <si>
    <t>Establish and maintain baseline configurations and inventories of organizational systems (including hardware, software, firmware, and documentation) throughout the respective system development life cycles.</t>
  </si>
  <si>
    <t>Track, review, approve or disapprove, and log changes to organizational systems.</t>
  </si>
  <si>
    <t>Analyze the security impact of changes prior to implementation.</t>
  </si>
  <si>
    <t>Restrict, disable, or prevent the use of nonessential programs, functions, ports, protocols, and services.</t>
  </si>
  <si>
    <t>Apply deny-by-exception (blacklisting) policy to prevent the use of unauthorized software or deny-all, permit-by-exception (whitelisting) policy to allow the execution of authorized software.</t>
  </si>
  <si>
    <t>Authenticate (or verify) the identities of users, processes, or devices, as a prerequisite to allowing access to organizational systems.</t>
  </si>
  <si>
    <t>Employ replay-resistant authentication mechanisms for network access to privileged and non-privileged accounts.</t>
  </si>
  <si>
    <t>Prohibit password reuse for a specified number of generations.</t>
  </si>
  <si>
    <t>Allow temporary password use for system logons with an immediate change to a permanent password.</t>
  </si>
  <si>
    <t>Require multifactor authentication to establish nonlocal maintenance sessions via external network connections and terminate such connections when nonlocal maintenance is complete.</t>
  </si>
  <si>
    <t>Control access to media containing CUI and maintain accountability for media during transport outside of controlled areas.</t>
  </si>
  <si>
    <t>Implement cryptographic mechanisms to protect the confidentiality of CUI stored on digital media during transport unless otherwise protected by alternative physical safeguards.</t>
  </si>
  <si>
    <t>Prohibit the use of portable storage devices when such devices have no identifiable owner.</t>
  </si>
  <si>
    <t>Periodically assess the risk to organizational operations (including mission, functions, image, or reputation), organizational assets, and individuals, resulting from the operation of organizational systems and the associated processing, storage, or transmission of CUI.</t>
  </si>
  <si>
    <t>Prevent unauthorized and unintended information transfer via shared system resources.</t>
  </si>
  <si>
    <t>Prevent remote devices from simultaneously establishing non-remote connections with organizational systems and communicating via some other connection to resources in external networks (i.e., split tunneling).</t>
  </si>
  <si>
    <t>Monitor system security alerts and advisories and take action in response.</t>
  </si>
  <si>
    <t>Perform periodic scans of organizational systems and real-time scans of files from external sources as files are downloaded, opened, or executed.</t>
  </si>
  <si>
    <t>Monitor organizational systems, including inbound and outbound communications traffic, to detect attacks and indicators of potential attacks.</t>
  </si>
  <si>
    <t>Identify unauthorized use of organizational systems</t>
  </si>
  <si>
    <t>* Basic safeguarding requirements and procedures to protect covered contractor information systems per Federal Acquisition Regulation (FAR) clause 52.204-21, Basic Safeguarding of Covered Contractor Information Systems.</t>
  </si>
  <si>
    <t>Implementation Planned</t>
  </si>
  <si>
    <t>TM</t>
  </si>
  <si>
    <t>Subtract 5 points if MFA not implemented.  Subtract 3 points if implemented for remote and privileged users, but not the general user</t>
  </si>
  <si>
    <t>Do not subtract points if wireless access not permitted</t>
  </si>
  <si>
    <t>Not Permitted</t>
  </si>
  <si>
    <t>Do not subtract points if connection of mobile devices is not permitted.</t>
  </si>
  <si>
    <t>Ensure that managers, systems administrators, and users of organizational systems are made aware of the security risks associated with their activities and of the applicable policies, standards, and procedures related to the security of those systems.</t>
  </si>
  <si>
    <t>Responsible Office/Organization</t>
  </si>
  <si>
    <t>Milestones with Interim Completion Dates</t>
  </si>
  <si>
    <t>Changes to Milestones</t>
  </si>
  <si>
    <t>Resource Estimate (Funded, Unfunded, Reallocated)</t>
  </si>
  <si>
    <t>Self-Assessment Against NIST SP 800-171 using NIST SP 800-171A criteria and DoD template and scoring</t>
  </si>
  <si>
    <t>Plan of Action and Milestones</t>
  </si>
  <si>
    <t>Information for SPRS Submission</t>
  </si>
  <si>
    <t>THIS TOOL IS PROVIDED BY THE COPYRIGHT HOLDERS AND CONTRIBUTORS "AS IS" AND ANY EXPRESS OR IMPLIED WARRANTIES, INCLUDING, BUT NOT LIMITED TO, THE IMPLIED WARRANTIES OF MERCHANTABILITY AND FITNESS FOR A PARTICULAR PURPOSE ARE DISCLAIMED. IN NO EVENT SHALL THE COPYRIGHT HOLDER OR CONTRIBUTORS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t>
  </si>
  <si>
    <t>Implementation Status</t>
  </si>
  <si>
    <t>DoD Score Value</t>
  </si>
  <si>
    <t>Welcome to the NIST SP 800-171 Self-assessment Worksheet (the "Tool")!  This Tool helps DoD contractors handling Controlled Unclassified Information to meet the self-assessment and scoring requirements under DFARS 252.204-7012, 252.204-7019, and 252.204-7020.  Although we have tried to make the Tool useful, it is being provided to you as-is, and nothing in the Tool is intended to serve as, nor does it serve as, legal or technical advice.  To be clear, if you use the Tool, you do so at your own risk.  If you do not agree, you may not use the Tool.</t>
  </si>
  <si>
    <t>To use the Tool, begin by entering today's date in the Date of Assessment field.  Enter the CAGE code(s) and system descriptions in their respective fields as well.</t>
  </si>
  <si>
    <t xml:space="preserve">Next, begin evaluating your organization's implementation of each of the NIST SP 800-171 security requirements.  Each security requirement includes a short description taken from the DoD's scorecard.  For more details on how to assess whether your organization is meeting a particular requirement, please see NIST SP 800-171A and DoD's notes to the assessor (included on the worksheet).  You can record any observations, including objective evidence, in the Assessor Notes field.  </t>
  </si>
  <si>
    <t>There are a few security requirements which permit additional or alternative statuses as well.  These are identified in the DoD Comments to the Assessor field, and choosing an entry identified in the DoD Comments to the Assessor field will have the corresponding effect on the score.</t>
  </si>
  <si>
    <t>The worksheet also includes fields for creating and tracking Plans of Action and Milestones for each security control that is not fully implemented.  Those fields should be self-explanatory, but you can reference NIST SP 800-53, specifically CA-5 and PM-4 for additional assistance.</t>
  </si>
  <si>
    <t>Prepared for (Organization Name)</t>
  </si>
  <si>
    <t>Prepared by 
(Assessor Name)</t>
  </si>
  <si>
    <t>Each system that is used by your organization to create, store, process, or transmit CUI must be assessed.  This assessment can be performed by you or by a third party acting on your behalf (e.g., a consultant).  Each system must be covered by a System Security Plan (see 3.12.4 on the next worksheet) that defines the scope of the system (i.e., which physical and logical equipment and software is used as part of the system).  Each system must be associated with one or more Commercial and Government Entity ("CAGE") codes.  If you are not familiar with your organization's CAGE code, you can search SAM.GOV for that information.</t>
  </si>
  <si>
    <t xml:space="preserve">The Implementation Status field is a drop-down menu, and you can choose from the available statuses.  Except where otherwise permitted by DoD, only full implementation of a security requirement will allow your organization to not lose points.  Those points will be automatically reflected in the "Score Impacts" column.  The Implementation Status includes several options.  "Not Yet Assessed" is the default status, and is used to indicate that you have not begun assessing the organization against that security requirement.  "Not Yet Addressed" means that the organization has not implemented the requirement, nor has it even begun planning how to address the requirement.  "Implementation Planned" use used to indicate that the organization has laid out a plan of action, including resource estimations and milestones, for implementing the requirement.  "Implementation Begun" means that the organization has begun implementing the requirement.  "Fully Implemented" means that the organization's implementation of the corresponding security requirements is complete. </t>
  </si>
  <si>
    <t>For each security requirement that the organization has not fully implemented, indicate a date by which the organization currently plans to fully implement that requirement.  The date farthest in the future will be used to populate the "Date When 110 Score Expected" field in the Information for SPRS Submission portion of the worksheet.</t>
  </si>
  <si>
    <t>Establish and manage cryptographic keys for cryptography employed in organizational systems.</t>
  </si>
  <si>
    <t>The Tool was created thanks to the generous support of the CMMC Information Institute's sponsors.  For a full list of our sponsors, please visit https://www.CMMCInfo.org/sponsors.</t>
  </si>
  <si>
    <t>Under DoD's scoring system, all organizations begin with a score of 110.  The organization then loses points for each NIST SP 800-171 security requirement that is not fully implemented.  The number of points lost varies (either 1, 3, or 5 points) depending on certain factors defined by DoD.</t>
  </si>
  <si>
    <t>The Tool consists of 2 worksheets, this introduction and the 800-171 Score Template.  The Score Template consists of three parts: "Information for SPRS Submission"; "Self-Assessment Against NIST SP 800-171 using NIST SP 800-171A criteria and DoD template and scoring"; and "Plan of Action and Milestones".</t>
  </si>
  <si>
    <t>Version 21-AUG-2021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</si>
</sst>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2" x14ac:knownFonts="1">
    <font>
      <sz val="10"/>
      <color rgb="FF000000"/>
      <name val="Times New Roman"/>
      <charset val="204"/>
    </font>
    <font>
      <sz val="12"/>
      <color rgb="FF000000"/>
      <name val="Calibri"/>
      <family val="2"/>
      <scheme val="minor"/>
    </font>
    <font>
      <b/>
      <sz val="12"/>
      <color rgb="FF000000"/>
      <name val="Calibri"/>
      <family val="2"/>
      <scheme val="minor"/>
    </font>
    <font>
      <b/>
      <sz val="12"/>
      <name val="Calibri"/>
      <family val="2"/>
      <scheme val="minor"/>
    </font>
    <font>
      <sz val="12"/>
      <name val="Calibri"/>
      <family val="2"/>
      <scheme val="minor"/>
    </font>
    <font>
      <sz val="14"/>
      <name val="Calibri"/>
      <family val="2"/>
      <scheme val="minor"/>
    </font>
    <font>
      <b/>
      <sz val="12"/>
      <color rgb="FF444444"/>
      <name val="Calibri"/>
      <family val="2"/>
      <scheme val="minor"/>
    </font>
    <font>
      <b/>
      <sz val="12"/>
      <color rgb="FF3771C8"/>
      <name val="Calibri"/>
      <family val="2"/>
      <scheme val="minor"/>
    </font>
    <font>
      <b/>
      <sz val="11"/>
      <color rgb="FFA02C2C"/>
      <name val="Arial"/>
      <family val="2"/>
    </font>
    <font>
      <sz val="14"/>
      <color rgb="FF000000"/>
      <name val="Calibri"/>
      <family val="2"/>
      <scheme val="minor"/>
    </font>
    <font>
      <b/>
      <sz val="14"/>
      <color rgb="FF000000"/>
      <name val="Calibri"/>
      <family val="2"/>
      <scheme val="minor"/>
    </font>
    <font>
      <sz val="10"/>
      <color rgb="FF000000"/>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1" fillId="0" borderId="0"/>
  </cellStyleXfs>
  <cellXfs count="129">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1" fillId="0" borderId="1"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vertical="center" wrapText="1"/>
      <protection locked="0"/>
    </xf>
    <xf numFmtId="15" fontId="1" fillId="0" borderId="1" xfId="0" applyNumberFormat="1" applyFont="1" applyFill="1" applyBorder="1" applyAlignment="1" applyProtection="1">
      <alignment vertical="center" wrapText="1"/>
      <protection locked="0"/>
    </xf>
    <xf numFmtId="0" fontId="4" fillId="0" borderId="1"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wrapText="1"/>
      <protection locked="0"/>
    </xf>
    <xf numFmtId="0" fontId="1" fillId="0" borderId="1" xfId="0" applyFont="1" applyFill="1" applyBorder="1" applyAlignment="1" applyProtection="1">
      <alignment wrapText="1"/>
      <protection locked="0"/>
    </xf>
    <xf numFmtId="0" fontId="1" fillId="0" borderId="1" xfId="0" applyFont="1" applyFill="1" applyBorder="1" applyAlignment="1" applyProtection="1">
      <alignment horizontal="left" vertical="top"/>
      <protection locked="0"/>
    </xf>
    <xf numFmtId="0" fontId="1" fillId="0" borderId="1" xfId="0" applyFont="1" applyFill="1" applyBorder="1" applyAlignment="1" applyProtection="1">
      <alignment vertical="top" wrapText="1"/>
      <protection locked="0"/>
    </xf>
    <xf numFmtId="0" fontId="1" fillId="0" borderId="25"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0" fontId="1" fillId="0" borderId="31" xfId="0" applyFont="1" applyFill="1" applyBorder="1" applyAlignment="1" applyProtection="1">
      <alignment horizontal="left" vertical="center" wrapText="1"/>
      <protection locked="0"/>
    </xf>
    <xf numFmtId="0" fontId="1" fillId="0" borderId="31" xfId="0" applyFont="1" applyFill="1" applyBorder="1" applyAlignment="1" applyProtection="1">
      <alignment vertical="center" wrapText="1"/>
      <protection locked="0"/>
    </xf>
    <xf numFmtId="0" fontId="2" fillId="0" borderId="0" xfId="0" applyFont="1" applyFill="1" applyBorder="1" applyAlignment="1">
      <alignment horizontal="left" vertical="top"/>
    </xf>
    <xf numFmtId="0" fontId="1" fillId="0" borderId="36" xfId="0" applyFont="1" applyFill="1" applyBorder="1" applyAlignment="1" applyProtection="1">
      <alignment horizontal="left"/>
      <protection locked="0"/>
    </xf>
    <xf numFmtId="0" fontId="1" fillId="2" borderId="36" xfId="0" applyFont="1" applyFill="1" applyBorder="1" applyAlignment="1" applyProtection="1">
      <alignment horizontal="left" wrapText="1"/>
    </xf>
    <xf numFmtId="14" fontId="1" fillId="2" borderId="37" xfId="0" applyNumberFormat="1" applyFont="1" applyFill="1" applyBorder="1" applyAlignment="1" applyProtection="1">
      <alignment horizontal="left"/>
    </xf>
    <xf numFmtId="0" fontId="8" fillId="0" borderId="0" xfId="0" applyFont="1" applyFill="1" applyBorder="1" applyAlignment="1">
      <alignment vertical="top" wrapText="1"/>
    </xf>
    <xf numFmtId="0" fontId="9" fillId="0" borderId="0" xfId="0" applyFont="1" applyFill="1" applyBorder="1" applyAlignment="1">
      <alignment vertical="top" wrapText="1"/>
    </xf>
    <xf numFmtId="0" fontId="9" fillId="0" borderId="0" xfId="0" applyFont="1" applyFill="1" applyBorder="1" applyAlignment="1">
      <alignment horizontal="left" vertical="top"/>
    </xf>
    <xf numFmtId="0" fontId="1" fillId="2" borderId="32" xfId="0" applyFont="1" applyFill="1" applyBorder="1" applyAlignment="1" applyProtection="1">
      <alignment vertical="center" wrapText="1"/>
    </xf>
    <xf numFmtId="0" fontId="1" fillId="2" borderId="9" xfId="0" applyFont="1" applyFill="1" applyBorder="1" applyAlignment="1" applyProtection="1">
      <alignment vertical="center" wrapText="1"/>
    </xf>
    <xf numFmtId="0" fontId="2" fillId="3" borderId="28" xfId="0" applyFont="1" applyFill="1" applyBorder="1" applyAlignment="1" applyProtection="1">
      <alignment horizontal="center" wrapText="1"/>
    </xf>
    <xf numFmtId="0" fontId="2" fillId="3" borderId="29" xfId="0" applyFont="1" applyFill="1" applyBorder="1" applyAlignment="1" applyProtection="1">
      <alignment horizontal="center" wrapText="1"/>
    </xf>
    <xf numFmtId="0" fontId="0" fillId="0" borderId="30" xfId="0" applyFill="1" applyBorder="1" applyAlignment="1" applyProtection="1">
      <alignment horizontal="left" vertical="top"/>
      <protection locked="0"/>
    </xf>
    <xf numFmtId="0" fontId="0" fillId="0" borderId="31" xfId="0" applyFill="1" applyBorder="1" applyAlignment="1" applyProtection="1">
      <alignment horizontal="left" vertical="top"/>
      <protection locked="0"/>
    </xf>
    <xf numFmtId="0" fontId="0" fillId="0" borderId="32" xfId="0" applyFill="1" applyBorder="1" applyAlignment="1" applyProtection="1">
      <alignment horizontal="left" vertical="top"/>
      <protection locked="0"/>
    </xf>
    <xf numFmtId="0" fontId="0" fillId="0" borderId="8" xfId="0" applyFill="1" applyBorder="1" applyAlignment="1" applyProtection="1">
      <alignment horizontal="left" vertical="top"/>
      <protection locked="0"/>
    </xf>
    <xf numFmtId="0" fontId="0" fillId="0" borderId="1" xfId="0" applyFill="1" applyBorder="1" applyAlignment="1" applyProtection="1">
      <alignment horizontal="left" vertical="top"/>
      <protection locked="0"/>
    </xf>
    <xf numFmtId="0" fontId="0" fillId="0" borderId="9" xfId="0" applyFill="1" applyBorder="1" applyAlignment="1" applyProtection="1">
      <alignment horizontal="left" vertical="top"/>
      <protection locked="0"/>
    </xf>
    <xf numFmtId="0" fontId="0" fillId="0" borderId="10" xfId="0" applyFill="1" applyBorder="1" applyAlignment="1" applyProtection="1">
      <alignment horizontal="left" vertical="top"/>
      <protection locked="0"/>
    </xf>
    <xf numFmtId="0" fontId="0" fillId="0" borderId="11" xfId="0" applyFill="1" applyBorder="1" applyAlignment="1" applyProtection="1">
      <alignment horizontal="left" vertical="top"/>
      <protection locked="0"/>
    </xf>
    <xf numFmtId="0" fontId="0" fillId="0" borderId="12" xfId="0"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1" fillId="2" borderId="30" xfId="0" applyFont="1" applyFill="1" applyBorder="1" applyAlignment="1" applyProtection="1">
      <alignment horizontal="left" vertical="top" wrapText="1"/>
    </xf>
    <xf numFmtId="0" fontId="4" fillId="2" borderId="31" xfId="0" applyFont="1" applyFill="1" applyBorder="1" applyAlignment="1" applyProtection="1">
      <alignment horizontal="left" vertical="top" wrapText="1"/>
    </xf>
    <xf numFmtId="1" fontId="1" fillId="2" borderId="31" xfId="0" applyNumberFormat="1" applyFont="1" applyFill="1" applyBorder="1" applyAlignment="1" applyProtection="1">
      <alignment horizontal="center" vertical="top" shrinkToFit="1"/>
    </xf>
    <xf numFmtId="0" fontId="1" fillId="2" borderId="31" xfId="0" applyFont="1" applyFill="1" applyBorder="1" applyAlignment="1" applyProtection="1">
      <alignment horizontal="left" vertical="center" wrapText="1"/>
    </xf>
    <xf numFmtId="0" fontId="1" fillId="2" borderId="8" xfId="0" applyFont="1" applyFill="1" applyBorder="1" applyAlignment="1" applyProtection="1">
      <alignment horizontal="left" vertical="top" wrapText="1"/>
    </xf>
    <xf numFmtId="0" fontId="4" fillId="2" borderId="1" xfId="0" applyFont="1" applyFill="1" applyBorder="1" applyAlignment="1" applyProtection="1">
      <alignment horizontal="left" vertical="top" wrapText="1"/>
    </xf>
    <xf numFmtId="1" fontId="1" fillId="2" borderId="1" xfId="0" applyNumberFormat="1" applyFont="1" applyFill="1" applyBorder="1" applyAlignment="1" applyProtection="1">
      <alignment horizontal="center" vertical="top" shrinkToFit="1"/>
    </xf>
    <xf numFmtId="0" fontId="1" fillId="2" borderId="1" xfId="0" applyFont="1" applyFill="1" applyBorder="1" applyAlignment="1" applyProtection="1">
      <alignment horizontal="left" vertical="center" wrapText="1"/>
    </xf>
    <xf numFmtId="0" fontId="4" fillId="2" borderId="8" xfId="0" applyFont="1" applyFill="1" applyBorder="1" applyAlignment="1" applyProtection="1">
      <alignment horizontal="left" vertical="top" wrapText="1"/>
    </xf>
    <xf numFmtId="0" fontId="1" fillId="2" borderId="1" xfId="0" applyFont="1" applyFill="1" applyBorder="1" applyAlignment="1" applyProtection="1">
      <alignment horizontal="left" wrapText="1"/>
    </xf>
    <xf numFmtId="164" fontId="1" fillId="2" borderId="8" xfId="0" applyNumberFormat="1" applyFont="1" applyFill="1" applyBorder="1" applyAlignment="1" applyProtection="1">
      <alignment horizontal="left" vertical="top" shrinkToFit="1"/>
    </xf>
    <xf numFmtId="0" fontId="1" fillId="2" borderId="1" xfId="0" applyFont="1" applyFill="1" applyBorder="1" applyAlignment="1" applyProtection="1">
      <alignment horizontal="left" vertical="top" wrapText="1"/>
    </xf>
    <xf numFmtId="0" fontId="4" fillId="2" borderId="1" xfId="0" applyFont="1" applyFill="1" applyBorder="1" applyAlignment="1" applyProtection="1">
      <alignment horizontal="center" vertical="top" wrapText="1"/>
    </xf>
    <xf numFmtId="0" fontId="2" fillId="3" borderId="27" xfId="0" applyFont="1" applyFill="1" applyBorder="1" applyAlignment="1" applyProtection="1">
      <alignment horizontal="center" wrapText="1"/>
    </xf>
    <xf numFmtId="0" fontId="0" fillId="2" borderId="41" xfId="0" applyFill="1" applyBorder="1" applyAlignment="1">
      <alignment horizontal="left" vertical="top"/>
    </xf>
    <xf numFmtId="0" fontId="0" fillId="2" borderId="42" xfId="0" applyFill="1" applyBorder="1" applyAlignment="1">
      <alignment horizontal="left" vertical="top"/>
    </xf>
    <xf numFmtId="0" fontId="0" fillId="2" borderId="43" xfId="0" applyFill="1" applyBorder="1" applyAlignment="1">
      <alignment horizontal="left" vertical="top"/>
    </xf>
    <xf numFmtId="0" fontId="1" fillId="0" borderId="0" xfId="1" applyFont="1" applyAlignment="1">
      <alignment horizontal="left" vertical="top"/>
    </xf>
    <xf numFmtId="0" fontId="1" fillId="0" borderId="4" xfId="1" applyFont="1" applyBorder="1" applyAlignment="1">
      <alignment horizontal="left" vertical="top"/>
    </xf>
    <xf numFmtId="0" fontId="1" fillId="0" borderId="3" xfId="1" applyFont="1" applyBorder="1" applyAlignment="1">
      <alignment horizontal="left" vertical="top"/>
    </xf>
    <xf numFmtId="0" fontId="1" fillId="0" borderId="2" xfId="1" applyFont="1" applyBorder="1" applyAlignment="1">
      <alignment horizontal="left" vertical="top"/>
    </xf>
    <xf numFmtId="0" fontId="1" fillId="0" borderId="13" xfId="1" applyFont="1" applyBorder="1" applyAlignment="1">
      <alignment horizontal="left" vertical="top"/>
    </xf>
    <xf numFmtId="0" fontId="3" fillId="3" borderId="28" xfId="0" applyFont="1" applyFill="1" applyBorder="1" applyAlignment="1" applyProtection="1">
      <alignment horizontal="center" wrapText="1"/>
    </xf>
    <xf numFmtId="14" fontId="1" fillId="0" borderId="31" xfId="0" applyNumberFormat="1" applyFont="1" applyFill="1" applyBorder="1" applyAlignment="1" applyProtection="1">
      <alignment vertical="center" wrapText="1"/>
      <protection locked="0"/>
    </xf>
    <xf numFmtId="0" fontId="4" fillId="2" borderId="22" xfId="0" applyFont="1" applyFill="1" applyBorder="1" applyAlignment="1" applyProtection="1">
      <alignment horizontal="left" vertical="top" wrapText="1"/>
    </xf>
    <xf numFmtId="0" fontId="4" fillId="2" borderId="23" xfId="0" applyFont="1" applyFill="1" applyBorder="1" applyAlignment="1" applyProtection="1">
      <alignment horizontal="left" vertical="top" wrapText="1"/>
    </xf>
    <xf numFmtId="1" fontId="1" fillId="2" borderId="23" xfId="0" applyNumberFormat="1" applyFont="1" applyFill="1" applyBorder="1" applyAlignment="1" applyProtection="1">
      <alignment horizontal="center" vertical="top" shrinkToFit="1"/>
    </xf>
    <xf numFmtId="0" fontId="1" fillId="2" borderId="23" xfId="0"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protection locked="0"/>
    </xf>
    <xf numFmtId="0" fontId="1" fillId="0" borderId="23" xfId="0" applyFont="1" applyFill="1" applyBorder="1" applyAlignment="1" applyProtection="1">
      <alignment vertical="center" wrapText="1"/>
      <protection locked="0"/>
    </xf>
    <xf numFmtId="0" fontId="1" fillId="2" borderId="24" xfId="0" applyFont="1" applyFill="1" applyBorder="1" applyAlignment="1" applyProtection="1">
      <alignment vertical="center" wrapText="1"/>
    </xf>
    <xf numFmtId="0" fontId="9" fillId="0" borderId="8"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1" fillId="0" borderId="14" xfId="0" applyFont="1" applyFill="1" applyBorder="1" applyAlignment="1">
      <alignment horizontal="right"/>
    </xf>
    <xf numFmtId="0" fontId="1" fillId="0" borderId="15" xfId="0" applyFont="1" applyFill="1" applyBorder="1" applyAlignment="1">
      <alignment horizontal="right"/>
    </xf>
    <xf numFmtId="0" fontId="1" fillId="0" borderId="16" xfId="0" applyFont="1" applyFill="1" applyBorder="1" applyAlignment="1">
      <alignment horizontal="right"/>
    </xf>
    <xf numFmtId="0" fontId="1" fillId="0" borderId="17" xfId="0" applyFont="1" applyFill="1" applyBorder="1" applyAlignment="1">
      <alignment horizontal="right"/>
    </xf>
    <xf numFmtId="0" fontId="1" fillId="0" borderId="0" xfId="0" applyFont="1" applyFill="1" applyBorder="1" applyAlignment="1">
      <alignment horizontal="right"/>
    </xf>
    <xf numFmtId="0" fontId="1" fillId="0" borderId="18" xfId="0" applyFont="1" applyFill="1" applyBorder="1" applyAlignment="1">
      <alignment horizontal="right"/>
    </xf>
    <xf numFmtId="0" fontId="8" fillId="0" borderId="14" xfId="0" applyFont="1" applyFill="1" applyBorder="1" applyAlignment="1">
      <alignment horizontal="center" vertical="top" wrapText="1"/>
    </xf>
    <xf numFmtId="0" fontId="8" fillId="0" borderId="15" xfId="0" applyFont="1" applyFill="1" applyBorder="1" applyAlignment="1">
      <alignment horizontal="center" vertical="top" wrapText="1"/>
    </xf>
    <xf numFmtId="0" fontId="8" fillId="0" borderId="16" xfId="0" applyFont="1" applyFill="1" applyBorder="1" applyAlignment="1">
      <alignment horizontal="center" vertical="top" wrapText="1"/>
    </xf>
    <xf numFmtId="0" fontId="8" fillId="0" borderId="17" xfId="0"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18" xfId="0" applyFont="1" applyFill="1" applyBorder="1" applyAlignment="1">
      <alignment horizontal="center" vertical="top" wrapText="1"/>
    </xf>
    <xf numFmtId="0" fontId="8" fillId="0" borderId="19" xfId="0" applyFont="1" applyFill="1" applyBorder="1" applyAlignment="1">
      <alignment horizontal="center" vertical="top" wrapText="1"/>
    </xf>
    <xf numFmtId="0" fontId="8" fillId="0" borderId="20" xfId="0" applyFont="1" applyFill="1" applyBorder="1" applyAlignment="1">
      <alignment horizontal="center" vertical="top" wrapText="1"/>
    </xf>
    <xf numFmtId="0" fontId="8" fillId="0" borderId="21" xfId="0" applyFont="1" applyFill="1" applyBorder="1" applyAlignment="1">
      <alignment horizontal="center" vertical="top" wrapText="1"/>
    </xf>
    <xf numFmtId="0" fontId="7" fillId="0" borderId="38" xfId="0" applyFont="1" applyFill="1" applyBorder="1" applyAlignment="1">
      <alignment horizontal="center" vertical="top" wrapText="1"/>
    </xf>
    <xf numFmtId="0" fontId="7" fillId="0" borderId="39" xfId="0" applyFont="1" applyFill="1" applyBorder="1" applyAlignment="1">
      <alignment horizontal="center" vertical="top" wrapText="1"/>
    </xf>
    <xf numFmtId="0" fontId="7" fillId="0" borderId="40" xfId="0" applyFont="1" applyFill="1" applyBorder="1" applyAlignment="1">
      <alignment horizontal="center"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10" fillId="4" borderId="33" xfId="0" applyFont="1" applyFill="1" applyBorder="1" applyAlignment="1" applyProtection="1">
      <alignment horizontal="center" vertical="top"/>
    </xf>
    <xf numFmtId="0" fontId="10" fillId="4" borderId="34" xfId="0" applyFont="1" applyFill="1" applyBorder="1" applyAlignment="1" applyProtection="1">
      <alignment horizontal="center" vertical="top"/>
    </xf>
    <xf numFmtId="0" fontId="10" fillId="4" borderId="35" xfId="0" applyFont="1" applyFill="1" applyBorder="1" applyAlignment="1" applyProtection="1">
      <alignment horizontal="center" vertical="top"/>
    </xf>
    <xf numFmtId="0" fontId="10" fillId="4" borderId="33" xfId="0" applyFont="1" applyFill="1" applyBorder="1" applyAlignment="1">
      <alignment horizontal="center" vertical="top"/>
    </xf>
    <xf numFmtId="0" fontId="10" fillId="4" borderId="34" xfId="0" applyFont="1" applyFill="1" applyBorder="1" applyAlignment="1">
      <alignment horizontal="center" vertical="top"/>
    </xf>
    <xf numFmtId="0" fontId="10" fillId="4" borderId="35" xfId="0" applyFont="1" applyFill="1" applyBorder="1" applyAlignment="1">
      <alignment horizontal="center" vertical="top"/>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35" xfId="0" applyFont="1" applyFill="1" applyBorder="1" applyAlignment="1" applyProtection="1">
      <alignment horizontal="left" vertical="center" wrapText="1"/>
    </xf>
    <xf numFmtId="0" fontId="3" fillId="3" borderId="27" xfId="0" applyFont="1" applyFill="1" applyBorder="1" applyAlignment="1" applyProtection="1">
      <alignment horizontal="center" wrapText="1"/>
    </xf>
    <xf numFmtId="0" fontId="3" fillId="3" borderId="28" xfId="0" applyFont="1" applyFill="1" applyBorder="1" applyAlignment="1" applyProtection="1">
      <alignment horizontal="center" wrapText="1"/>
    </xf>
    <xf numFmtId="0" fontId="7" fillId="0" borderId="22" xfId="1" applyFont="1" applyBorder="1" applyAlignment="1">
      <alignment horizontal="center" vertical="top" wrapText="1"/>
    </xf>
    <xf numFmtId="0" fontId="7" fillId="0" borderId="23" xfId="1" applyFont="1" applyBorder="1" applyAlignment="1">
      <alignment horizontal="center" vertical="top" wrapText="1"/>
    </xf>
    <xf numFmtId="0" fontId="7" fillId="0" borderId="24" xfId="1" applyFont="1" applyBorder="1" applyAlignment="1">
      <alignment horizontal="center" vertical="top" wrapText="1"/>
    </xf>
    <xf numFmtId="0" fontId="1" fillId="0" borderId="5" xfId="1" applyFont="1" applyBorder="1" applyAlignment="1">
      <alignment horizontal="right"/>
    </xf>
    <xf numFmtId="0" fontId="1" fillId="0" borderId="6" xfId="1" applyFont="1" applyBorder="1" applyAlignment="1">
      <alignment horizontal="right"/>
    </xf>
    <xf numFmtId="0" fontId="1" fillId="0" borderId="7" xfId="1" applyFont="1" applyBorder="1" applyAlignment="1">
      <alignment horizontal="right"/>
    </xf>
    <xf numFmtId="0" fontId="1" fillId="0" borderId="8" xfId="1" applyFont="1" applyBorder="1" applyAlignment="1">
      <alignment horizontal="right"/>
    </xf>
    <xf numFmtId="0" fontId="1" fillId="0" borderId="1" xfId="1" applyFont="1" applyBorder="1" applyAlignment="1">
      <alignment horizontal="right"/>
    </xf>
    <xf numFmtId="0" fontId="1" fillId="0" borderId="9" xfId="1" applyFont="1" applyBorder="1" applyAlignment="1">
      <alignment horizontal="right"/>
    </xf>
    <xf numFmtId="0" fontId="1" fillId="0" borderId="5" xfId="1" applyFont="1" applyBorder="1" applyAlignment="1">
      <alignment horizontal="left" vertical="top" wrapText="1"/>
    </xf>
    <xf numFmtId="0" fontId="1" fillId="0" borderId="6" xfId="1" applyFont="1" applyBorder="1" applyAlignment="1">
      <alignment horizontal="left" vertical="top" wrapText="1"/>
    </xf>
    <xf numFmtId="0" fontId="1" fillId="0" borderId="7" xfId="1" applyFont="1" applyBorder="1" applyAlignment="1">
      <alignment horizontal="left" vertical="top" wrapText="1"/>
    </xf>
    <xf numFmtId="0" fontId="1" fillId="0" borderId="10" xfId="1" applyFont="1" applyBorder="1" applyAlignment="1">
      <alignment horizontal="left" vertical="top" wrapText="1"/>
    </xf>
    <xf numFmtId="0" fontId="1" fillId="0" borderId="11" xfId="1" applyFont="1" applyBorder="1" applyAlignment="1">
      <alignment horizontal="left" vertical="top" wrapText="1"/>
    </xf>
    <xf numFmtId="0" fontId="1" fillId="0" borderId="12" xfId="1" applyFont="1" applyBorder="1" applyAlignment="1">
      <alignment horizontal="left" vertical="top" wrapText="1"/>
    </xf>
    <xf numFmtId="0" fontId="6" fillId="0" borderId="14" xfId="1" applyFont="1" applyBorder="1" applyAlignment="1">
      <alignment horizontal="left" vertical="top" wrapText="1"/>
    </xf>
    <xf numFmtId="0" fontId="6" fillId="0" borderId="15" xfId="1" applyFont="1" applyBorder="1" applyAlignment="1">
      <alignment horizontal="left" vertical="top" wrapText="1"/>
    </xf>
    <xf numFmtId="0" fontId="6" fillId="0" borderId="16" xfId="1" applyFont="1" applyBorder="1" applyAlignment="1">
      <alignment horizontal="left" vertical="top" wrapText="1"/>
    </xf>
    <xf numFmtId="0" fontId="6" fillId="0" borderId="17" xfId="1" applyFont="1" applyBorder="1" applyAlignment="1">
      <alignment horizontal="left" vertical="top" wrapText="1"/>
    </xf>
    <xf numFmtId="0" fontId="6" fillId="0" borderId="0" xfId="1" applyFont="1" applyAlignment="1">
      <alignment horizontal="left" vertical="top" wrapText="1"/>
    </xf>
    <xf numFmtId="0" fontId="6" fillId="0" borderId="18" xfId="1" applyFont="1" applyBorder="1" applyAlignment="1">
      <alignment horizontal="left" vertical="top" wrapText="1"/>
    </xf>
    <xf numFmtId="0" fontId="6" fillId="0" borderId="19" xfId="1" applyFont="1" applyBorder="1" applyAlignment="1">
      <alignment horizontal="left" vertical="top" wrapText="1"/>
    </xf>
    <xf numFmtId="0" fontId="6" fillId="0" borderId="20" xfId="1" applyFont="1" applyBorder="1" applyAlignment="1">
      <alignment horizontal="left" vertical="top" wrapText="1"/>
    </xf>
    <xf numFmtId="0" fontId="6" fillId="0" borderId="21" xfId="1" applyFont="1" applyBorder="1" applyAlignment="1">
      <alignment horizontal="left" vertical="top" wrapText="1"/>
    </xf>
  </cellXfs>
  <cellStyles count="2">
    <cellStyle name="Normal" xfId="0" builtinId="0"/>
    <cellStyle name="Normal 2" xfId="1" xr:uid="{C90B0D45-B81F-4BE1-9EA8-C2261FDC1E72}"/>
  </cellStyles>
  <dxfs count="0"/>
  <tableStyles count="0" defaultTableStyle="TableStyleMedium9" defaultPivotStyle="PivotStyleLight16"/>
  <colors>
    <mruColors>
      <color rgb="FFFF9797"/>
      <color rgb="FFA02C2C"/>
      <color rgb="FF3771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95249</xdr:colOff>
      <xdr:row>0</xdr:row>
      <xdr:rowOff>69850</xdr:rowOff>
    </xdr:from>
    <xdr:ext cx="1699079" cy="1699079"/>
    <xdr:pic>
      <xdr:nvPicPr>
        <xdr:cNvPr id="2" name="Picture 1">
          <a:extLst>
            <a:ext uri="{FF2B5EF4-FFF2-40B4-BE49-F238E27FC236}">
              <a16:creationId xmlns:a16="http://schemas.microsoft.com/office/drawing/2014/main" id="{C3B00BA6-7E1A-4C35-8DDB-36FD95DF482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69850"/>
          <a:ext cx="1699079" cy="169907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581025</xdr:colOff>
      <xdr:row>0</xdr:row>
      <xdr:rowOff>19050</xdr:rowOff>
    </xdr:from>
    <xdr:ext cx="2809875" cy="2809875"/>
    <xdr:pic>
      <xdr:nvPicPr>
        <xdr:cNvPr id="2" name="Picture 1">
          <a:extLst>
            <a:ext uri="{FF2B5EF4-FFF2-40B4-BE49-F238E27FC236}">
              <a16:creationId xmlns:a16="http://schemas.microsoft.com/office/drawing/2014/main" id="{7E06A00D-B7B5-4325-B3DC-1B325F3958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0225" y="19050"/>
          <a:ext cx="2809875" cy="28098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337A0-99A8-47B0-9D19-0B37BEEE7556}">
  <dimension ref="A1:X18"/>
  <sheetViews>
    <sheetView showGridLines="0" showRowColHeaders="0" zoomScaleNormal="100" workbookViewId="0">
      <selection activeCell="G6" sqref="G6:W6"/>
    </sheetView>
  </sheetViews>
  <sheetFormatPr defaultRowHeight="13" x14ac:dyDescent="0.3"/>
  <cols>
    <col min="1" max="5" width="5.796875" customWidth="1"/>
    <col min="6" max="6" width="1" customWidth="1"/>
    <col min="20" max="20" width="8" customWidth="1"/>
    <col min="22" max="22" width="8" customWidth="1"/>
    <col min="23" max="23" width="7" customWidth="1"/>
  </cols>
  <sheetData>
    <row r="1" spans="1:24" ht="35.15" customHeight="1" x14ac:dyDescent="0.3">
      <c r="A1" s="73" t="s">
        <v>231</v>
      </c>
      <c r="B1" s="74"/>
      <c r="C1" s="74"/>
      <c r="D1" s="74"/>
      <c r="E1" s="75"/>
      <c r="F1" s="50"/>
      <c r="G1" s="91" t="s">
        <v>247</v>
      </c>
      <c r="H1" s="92"/>
      <c r="I1" s="92"/>
      <c r="J1" s="92"/>
      <c r="K1" s="92"/>
      <c r="L1" s="92"/>
      <c r="M1" s="92"/>
      <c r="N1" s="92"/>
      <c r="O1" s="92"/>
      <c r="P1" s="92"/>
      <c r="Q1" s="92"/>
      <c r="R1" s="92"/>
      <c r="S1" s="92"/>
      <c r="T1" s="92"/>
      <c r="U1" s="92"/>
      <c r="V1" s="92"/>
      <c r="W1" s="93"/>
      <c r="X1" s="20"/>
    </row>
    <row r="2" spans="1:24" ht="35.15" customHeight="1" x14ac:dyDescent="0.3">
      <c r="A2" s="76"/>
      <c r="B2" s="77"/>
      <c r="C2" s="77"/>
      <c r="D2" s="77"/>
      <c r="E2" s="78"/>
      <c r="F2" s="51"/>
      <c r="G2" s="67"/>
      <c r="H2" s="68"/>
      <c r="I2" s="68"/>
      <c r="J2" s="68"/>
      <c r="K2" s="68"/>
      <c r="L2" s="68"/>
      <c r="M2" s="68"/>
      <c r="N2" s="68"/>
      <c r="O2" s="68"/>
      <c r="P2" s="68"/>
      <c r="Q2" s="68"/>
      <c r="R2" s="68"/>
      <c r="S2" s="68"/>
      <c r="T2" s="68"/>
      <c r="U2" s="68"/>
      <c r="V2" s="68"/>
      <c r="W2" s="69"/>
      <c r="X2" s="20"/>
    </row>
    <row r="3" spans="1:24" ht="28.15" customHeight="1" x14ac:dyDescent="0.3">
      <c r="A3" s="76"/>
      <c r="B3" s="77"/>
      <c r="C3" s="77"/>
      <c r="D3" s="77"/>
      <c r="E3" s="78"/>
      <c r="F3" s="51"/>
      <c r="G3" s="67"/>
      <c r="H3" s="68"/>
      <c r="I3" s="68"/>
      <c r="J3" s="68"/>
      <c r="K3" s="68"/>
      <c r="L3" s="68"/>
      <c r="M3" s="68"/>
      <c r="N3" s="68"/>
      <c r="O3" s="68"/>
      <c r="P3" s="68"/>
      <c r="Q3" s="68"/>
      <c r="R3" s="68"/>
      <c r="S3" s="68"/>
      <c r="T3" s="68"/>
      <c r="U3" s="68"/>
      <c r="V3" s="68"/>
      <c r="W3" s="69"/>
      <c r="X3" s="20"/>
    </row>
    <row r="4" spans="1:24" ht="49.15" customHeight="1" x14ac:dyDescent="0.3">
      <c r="A4" s="76"/>
      <c r="B4" s="77"/>
      <c r="C4" s="77"/>
      <c r="D4" s="77"/>
      <c r="E4" s="78"/>
      <c r="F4" s="51"/>
      <c r="G4" s="67" t="s">
        <v>258</v>
      </c>
      <c r="H4" s="68"/>
      <c r="I4" s="68"/>
      <c r="J4" s="68"/>
      <c r="K4" s="68"/>
      <c r="L4" s="68"/>
      <c r="M4" s="68"/>
      <c r="N4" s="68"/>
      <c r="O4" s="68"/>
      <c r="P4" s="68"/>
      <c r="Q4" s="68"/>
      <c r="R4" s="68"/>
      <c r="S4" s="68"/>
      <c r="T4" s="68"/>
      <c r="U4" s="68"/>
      <c r="V4" s="68"/>
      <c r="W4" s="69"/>
      <c r="X4" s="20"/>
    </row>
    <row r="5" spans="1:24" ht="65.650000000000006" customHeight="1" thickBot="1" x14ac:dyDescent="0.35">
      <c r="A5" s="88" t="s">
        <v>179</v>
      </c>
      <c r="B5" s="89"/>
      <c r="C5" s="89"/>
      <c r="D5" s="89"/>
      <c r="E5" s="90"/>
      <c r="F5" s="51"/>
      <c r="G5" s="67" t="s">
        <v>260</v>
      </c>
      <c r="H5" s="68"/>
      <c r="I5" s="68"/>
      <c r="J5" s="68"/>
      <c r="K5" s="68"/>
      <c r="L5" s="68"/>
      <c r="M5" s="68"/>
      <c r="N5" s="68"/>
      <c r="O5" s="68"/>
      <c r="P5" s="68"/>
      <c r="Q5" s="68"/>
      <c r="R5" s="68"/>
      <c r="S5" s="68"/>
      <c r="T5" s="68"/>
      <c r="U5" s="68"/>
      <c r="V5" s="68"/>
      <c r="W5" s="69"/>
      <c r="X5" s="20"/>
    </row>
    <row r="6" spans="1:24" ht="118.5" customHeight="1" x14ac:dyDescent="0.3">
      <c r="A6" s="79" t="s">
        <v>244</v>
      </c>
      <c r="B6" s="80"/>
      <c r="C6" s="80"/>
      <c r="D6" s="80"/>
      <c r="E6" s="81"/>
      <c r="F6" s="51"/>
      <c r="G6" s="67" t="s">
        <v>254</v>
      </c>
      <c r="H6" s="68"/>
      <c r="I6" s="68"/>
      <c r="J6" s="68"/>
      <c r="K6" s="68"/>
      <c r="L6" s="68"/>
      <c r="M6" s="68"/>
      <c r="N6" s="68"/>
      <c r="O6" s="68"/>
      <c r="P6" s="68"/>
      <c r="Q6" s="68"/>
      <c r="R6" s="68"/>
      <c r="S6" s="68"/>
      <c r="T6" s="68"/>
      <c r="U6" s="68"/>
      <c r="V6" s="68"/>
      <c r="W6" s="69"/>
      <c r="X6" s="20"/>
    </row>
    <row r="7" spans="1:24" ht="66" customHeight="1" x14ac:dyDescent="0.3">
      <c r="A7" s="82"/>
      <c r="B7" s="83"/>
      <c r="C7" s="83"/>
      <c r="D7" s="83"/>
      <c r="E7" s="84"/>
      <c r="F7" s="51"/>
      <c r="G7" s="67" t="s">
        <v>259</v>
      </c>
      <c r="H7" s="68"/>
      <c r="I7" s="68"/>
      <c r="J7" s="68"/>
      <c r="K7" s="68"/>
      <c r="L7" s="68"/>
      <c r="M7" s="68"/>
      <c r="N7" s="68"/>
      <c r="O7" s="68"/>
      <c r="P7" s="68"/>
      <c r="Q7" s="68"/>
      <c r="R7" s="68"/>
      <c r="S7" s="68"/>
      <c r="T7" s="68"/>
      <c r="U7" s="68"/>
      <c r="V7" s="68"/>
      <c r="W7" s="69"/>
      <c r="X7" s="20"/>
    </row>
    <row r="8" spans="1:24" ht="48" customHeight="1" x14ac:dyDescent="0.3">
      <c r="A8" s="82"/>
      <c r="B8" s="83"/>
      <c r="C8" s="83"/>
      <c r="D8" s="83"/>
      <c r="E8" s="84"/>
      <c r="F8" s="51"/>
      <c r="G8" s="67" t="s">
        <v>248</v>
      </c>
      <c r="H8" s="68"/>
      <c r="I8" s="68"/>
      <c r="J8" s="68"/>
      <c r="K8" s="68"/>
      <c r="L8" s="68"/>
      <c r="M8" s="68"/>
      <c r="N8" s="68"/>
      <c r="O8" s="68"/>
      <c r="P8" s="68"/>
      <c r="Q8" s="68"/>
      <c r="R8" s="68"/>
      <c r="S8" s="68"/>
      <c r="T8" s="68"/>
      <c r="U8" s="68"/>
      <c r="V8" s="68"/>
      <c r="W8" s="69"/>
      <c r="X8" s="20"/>
    </row>
    <row r="9" spans="1:24" ht="100.15" customHeight="1" x14ac:dyDescent="0.3">
      <c r="A9" s="82"/>
      <c r="B9" s="83"/>
      <c r="C9" s="83"/>
      <c r="D9" s="83"/>
      <c r="E9" s="84"/>
      <c r="F9" s="51"/>
      <c r="G9" s="67" t="s">
        <v>249</v>
      </c>
      <c r="H9" s="68"/>
      <c r="I9" s="68"/>
      <c r="J9" s="68"/>
      <c r="K9" s="68"/>
      <c r="L9" s="68"/>
      <c r="M9" s="68"/>
      <c r="N9" s="68"/>
      <c r="O9" s="68"/>
      <c r="P9" s="68"/>
      <c r="Q9" s="68"/>
      <c r="R9" s="68"/>
      <c r="S9" s="68"/>
      <c r="T9" s="68"/>
      <c r="U9" s="68"/>
      <c r="V9" s="68"/>
      <c r="W9" s="69"/>
      <c r="X9" s="20"/>
    </row>
    <row r="10" spans="1:24" ht="192.65" customHeight="1" x14ac:dyDescent="0.3">
      <c r="A10" s="82"/>
      <c r="B10" s="83"/>
      <c r="C10" s="83"/>
      <c r="D10" s="83"/>
      <c r="E10" s="84"/>
      <c r="F10" s="51"/>
      <c r="G10" s="67" t="s">
        <v>255</v>
      </c>
      <c r="H10" s="68"/>
      <c r="I10" s="68"/>
      <c r="J10" s="68"/>
      <c r="K10" s="68"/>
      <c r="L10" s="68"/>
      <c r="M10" s="68"/>
      <c r="N10" s="68"/>
      <c r="O10" s="68"/>
      <c r="P10" s="68"/>
      <c r="Q10" s="68"/>
      <c r="R10" s="68"/>
      <c r="S10" s="68"/>
      <c r="T10" s="68"/>
      <c r="U10" s="68"/>
      <c r="V10" s="68"/>
      <c r="W10" s="69"/>
      <c r="X10" s="20"/>
    </row>
    <row r="11" spans="1:24" ht="64.5" customHeight="1" x14ac:dyDescent="0.3">
      <c r="A11" s="82"/>
      <c r="B11" s="83"/>
      <c r="C11" s="83"/>
      <c r="D11" s="83"/>
      <c r="E11" s="84"/>
      <c r="F11" s="51"/>
      <c r="G11" s="67" t="s">
        <v>250</v>
      </c>
      <c r="H11" s="68"/>
      <c r="I11" s="68"/>
      <c r="J11" s="68"/>
      <c r="K11" s="68"/>
      <c r="L11" s="68"/>
      <c r="M11" s="68"/>
      <c r="N11" s="68"/>
      <c r="O11" s="68"/>
      <c r="P11" s="68"/>
      <c r="Q11" s="68"/>
      <c r="R11" s="68"/>
      <c r="S11" s="68"/>
      <c r="T11" s="68"/>
      <c r="U11" s="68"/>
      <c r="V11" s="68"/>
      <c r="W11" s="69"/>
      <c r="X11" s="20"/>
    </row>
    <row r="12" spans="1:24" ht="66.650000000000006" customHeight="1" thickBot="1" x14ac:dyDescent="0.35">
      <c r="A12" s="85"/>
      <c r="B12" s="86"/>
      <c r="C12" s="86"/>
      <c r="D12" s="86"/>
      <c r="E12" s="87"/>
      <c r="F12" s="51"/>
      <c r="G12" s="67" t="s">
        <v>256</v>
      </c>
      <c r="H12" s="68"/>
      <c r="I12" s="68"/>
      <c r="J12" s="68"/>
      <c r="K12" s="68"/>
      <c r="L12" s="68"/>
      <c r="M12" s="68"/>
      <c r="N12" s="68"/>
      <c r="O12" s="68"/>
      <c r="P12" s="68"/>
      <c r="Q12" s="68"/>
      <c r="R12" s="68"/>
      <c r="S12" s="68"/>
      <c r="T12" s="68"/>
      <c r="U12" s="68"/>
      <c r="V12" s="68"/>
      <c r="W12" s="69"/>
      <c r="X12" s="20"/>
    </row>
    <row r="13" spans="1:24" ht="62.65" customHeight="1" thickBot="1" x14ac:dyDescent="0.35">
      <c r="A13" s="15" t="s">
        <v>261</v>
      </c>
      <c r="B13" s="19"/>
      <c r="C13" s="19"/>
      <c r="D13" s="19"/>
      <c r="E13" s="19"/>
      <c r="F13" s="52"/>
      <c r="G13" s="70" t="s">
        <v>251</v>
      </c>
      <c r="H13" s="71"/>
      <c r="I13" s="71"/>
      <c r="J13" s="71"/>
      <c r="K13" s="71"/>
      <c r="L13" s="71"/>
      <c r="M13" s="71"/>
      <c r="N13" s="71"/>
      <c r="O13" s="71"/>
      <c r="P13" s="71"/>
      <c r="Q13" s="71"/>
      <c r="R13" s="71"/>
      <c r="S13" s="71"/>
      <c r="T13" s="71"/>
      <c r="U13" s="71"/>
      <c r="V13" s="71"/>
      <c r="W13" s="72"/>
      <c r="X13" s="20"/>
    </row>
    <row r="14" spans="1:24" ht="48" customHeight="1" x14ac:dyDescent="0.3">
      <c r="G14" s="21"/>
      <c r="H14" s="20"/>
      <c r="N14" s="20"/>
      <c r="O14" s="20"/>
      <c r="P14" s="20"/>
      <c r="Q14" s="20"/>
      <c r="R14" s="20"/>
      <c r="S14" s="20"/>
      <c r="T14" s="20"/>
      <c r="U14" s="20"/>
      <c r="V14" s="20"/>
      <c r="W14" s="20"/>
      <c r="X14" s="20"/>
    </row>
    <row r="15" spans="1:24" ht="48" customHeight="1" x14ac:dyDescent="0.3">
      <c r="G15" s="20"/>
      <c r="H15" s="20"/>
      <c r="N15" s="20"/>
      <c r="O15" s="20"/>
      <c r="P15" s="20"/>
      <c r="Q15" s="20"/>
      <c r="R15" s="20"/>
      <c r="S15" s="20"/>
      <c r="T15" s="20"/>
      <c r="U15" s="20"/>
      <c r="V15" s="20"/>
      <c r="W15" s="20"/>
      <c r="X15" s="20"/>
    </row>
    <row r="16" spans="1:24" ht="48" customHeight="1" x14ac:dyDescent="0.3">
      <c r="G16" s="20"/>
      <c r="H16" s="20"/>
      <c r="N16" s="20"/>
      <c r="O16" s="20"/>
      <c r="P16" s="20"/>
      <c r="Q16" s="20"/>
      <c r="R16" s="20"/>
      <c r="S16" s="20"/>
      <c r="T16" s="20"/>
      <c r="U16" s="20"/>
      <c r="V16" s="20"/>
      <c r="W16" s="20"/>
      <c r="X16" s="20"/>
    </row>
    <row r="17" spans="7:24" ht="48" customHeight="1" x14ac:dyDescent="0.3">
      <c r="G17" s="20"/>
      <c r="H17" s="20"/>
      <c r="I17" s="20"/>
      <c r="J17" s="20"/>
      <c r="K17" s="20"/>
      <c r="L17" s="20"/>
      <c r="M17" s="20"/>
      <c r="N17" s="20"/>
      <c r="O17" s="20"/>
      <c r="P17" s="20"/>
      <c r="Q17" s="20"/>
      <c r="R17" s="20"/>
      <c r="S17" s="20"/>
      <c r="T17" s="20"/>
      <c r="U17" s="20"/>
      <c r="V17" s="20"/>
      <c r="W17" s="20"/>
      <c r="X17" s="20"/>
    </row>
    <row r="18" spans="7:24" ht="48" customHeight="1" x14ac:dyDescent="0.3"/>
  </sheetData>
  <sheetProtection algorithmName="SHA-512" hashValue="NUcyzSX+ZMRZzGJaxGqAJRz5BUF67vsuiTLvRAzTEFbQdnOzFtzXuLugazSfE4adreQgI/+eLca+xvzZmbsjQQ==" saltValue="pQoAAmUNs4hJXVJOP6h+cg==" spinCount="100000" sheet="1" objects="1" scenarios="1"/>
  <mergeCells count="14">
    <mergeCell ref="G12:W12"/>
    <mergeCell ref="G13:W13"/>
    <mergeCell ref="G4:W4"/>
    <mergeCell ref="A1:E4"/>
    <mergeCell ref="A6:E12"/>
    <mergeCell ref="G8:W8"/>
    <mergeCell ref="G9:W9"/>
    <mergeCell ref="G10:W10"/>
    <mergeCell ref="A5:E5"/>
    <mergeCell ref="G11:W11"/>
    <mergeCell ref="G1:W3"/>
    <mergeCell ref="G5:W5"/>
    <mergeCell ref="G6:W6"/>
    <mergeCell ref="G7:W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3"/>
  <sheetViews>
    <sheetView showGridLines="0" tabSelected="1" topLeftCell="G110" workbookViewId="0">
      <selection activeCell="H112" sqref="H112"/>
    </sheetView>
  </sheetViews>
  <sheetFormatPr defaultRowHeight="13" x14ac:dyDescent="0.3"/>
  <cols>
    <col min="1" max="1" width="21.796875" customWidth="1"/>
    <col min="2" max="2" width="24" customWidth="1"/>
    <col min="3" max="3" width="13" customWidth="1"/>
    <col min="4" max="4" width="33.5" customWidth="1"/>
    <col min="5" max="5" width="17" customWidth="1"/>
    <col min="6" max="6" width="3.19921875" customWidth="1"/>
    <col min="7" max="7" width="8" bestFit="1" customWidth="1"/>
    <col min="8" max="8" width="54.19921875" bestFit="1" customWidth="1"/>
    <col min="9" max="9" width="7.5" customWidth="1"/>
    <col min="10" max="10" width="31.5" customWidth="1"/>
    <col min="11" max="11" width="24.69921875" customWidth="1"/>
    <col min="12" max="12" width="26" customWidth="1"/>
    <col min="13" max="13" width="25" customWidth="1"/>
    <col min="14" max="14" width="8.296875" customWidth="1"/>
    <col min="15" max="15" width="3.5" customWidth="1"/>
    <col min="16" max="17" width="24" style="35" customWidth="1"/>
    <col min="18" max="18" width="21" style="35" customWidth="1"/>
    <col min="19" max="19" width="24" style="35" customWidth="1"/>
  </cols>
  <sheetData>
    <row r="1" spans="1:19" ht="19" thickBot="1" x14ac:dyDescent="0.35">
      <c r="A1" s="97" t="s">
        <v>243</v>
      </c>
      <c r="B1" s="98"/>
      <c r="C1" s="98"/>
      <c r="D1" s="98"/>
      <c r="E1" s="99"/>
      <c r="G1" s="94" t="s">
        <v>241</v>
      </c>
      <c r="H1" s="95"/>
      <c r="I1" s="95"/>
      <c r="J1" s="95"/>
      <c r="K1" s="95"/>
      <c r="L1" s="95"/>
      <c r="M1" s="95"/>
      <c r="N1" s="96"/>
      <c r="P1" s="94" t="s">
        <v>242</v>
      </c>
      <c r="Q1" s="95"/>
      <c r="R1" s="95"/>
      <c r="S1" s="96"/>
    </row>
    <row r="2" spans="1:19" ht="47" thickBot="1" x14ac:dyDescent="0.4">
      <c r="A2" s="49" t="s">
        <v>172</v>
      </c>
      <c r="B2" s="24" t="s">
        <v>11</v>
      </c>
      <c r="C2" s="24" t="s">
        <v>12</v>
      </c>
      <c r="D2" s="24" t="s">
        <v>4</v>
      </c>
      <c r="E2" s="25" t="s">
        <v>13</v>
      </c>
      <c r="F2" s="1"/>
      <c r="G2" s="103" t="s">
        <v>14</v>
      </c>
      <c r="H2" s="104"/>
      <c r="I2" s="58" t="s">
        <v>246</v>
      </c>
      <c r="J2" s="58" t="s">
        <v>173</v>
      </c>
      <c r="K2" s="58" t="s">
        <v>174</v>
      </c>
      <c r="L2" s="24" t="s">
        <v>245</v>
      </c>
      <c r="M2" s="24" t="s">
        <v>171</v>
      </c>
      <c r="N2" s="25" t="s">
        <v>3</v>
      </c>
      <c r="P2" s="49" t="s">
        <v>237</v>
      </c>
      <c r="Q2" s="24" t="s">
        <v>240</v>
      </c>
      <c r="R2" s="24" t="s">
        <v>238</v>
      </c>
      <c r="S2" s="25" t="s">
        <v>239</v>
      </c>
    </row>
    <row r="3" spans="1:19" ht="79.5" customHeight="1" thickBot="1" x14ac:dyDescent="0.4">
      <c r="A3" s="11"/>
      <c r="B3" s="12"/>
      <c r="C3" s="16"/>
      <c r="D3" s="17" t="str">
        <f>IF(N89=-1000, "No SSP, therefore an assessment could not be completed due to incomplete information and noncompliance with DFARS clause 252.204-7012.  See 3.12.4.", 110+(SUM(N3:N112)))</f>
        <v>No SSP, therefore an assessment could not be completed due to incomplete information and noncompliance with DFARS clause 252.204-7012.  See 3.12.4.</v>
      </c>
      <c r="E3" s="18" t="str" cm="1">
        <f t="array" aca="1" ref="E3" ca="1">IF(D3&gt;=110, "N/A", IF(MAX(IF(M3:M112&gt;TODAY(),M3:M112))=0, "Please Add Target Dates", MAX(IF(M3:M112&gt;TODAY(),M3:M112))))</f>
        <v>N/A</v>
      </c>
      <c r="F3" s="1"/>
      <c r="G3" s="36" t="s">
        <v>154</v>
      </c>
      <c r="H3" s="37" t="s">
        <v>191</v>
      </c>
      <c r="I3" s="38">
        <v>5</v>
      </c>
      <c r="J3" s="39"/>
      <c r="K3" s="13"/>
      <c r="L3" s="14" t="s">
        <v>175</v>
      </c>
      <c r="M3" s="59"/>
      <c r="N3" s="22">
        <f>IF(L3&lt;&gt;"Fully Implemented", -1*I3, 0)</f>
        <v>-5</v>
      </c>
      <c r="P3" s="26"/>
      <c r="Q3" s="27"/>
      <c r="R3" s="27"/>
      <c r="S3" s="28"/>
    </row>
    <row r="4" spans="1:19" ht="47" thickBot="1" x14ac:dyDescent="0.4">
      <c r="A4" s="49" t="s">
        <v>252</v>
      </c>
      <c r="B4" s="24" t="s">
        <v>253</v>
      </c>
      <c r="F4" s="1"/>
      <c r="G4" s="40" t="s">
        <v>155</v>
      </c>
      <c r="H4" s="41" t="s">
        <v>192</v>
      </c>
      <c r="I4" s="42">
        <v>5</v>
      </c>
      <c r="J4" s="43"/>
      <c r="K4" s="3"/>
      <c r="L4" s="4" t="s">
        <v>175</v>
      </c>
      <c r="M4" s="5"/>
      <c r="N4" s="23">
        <f t="shared" ref="N4:N67" si="0">IF(L4&lt;&gt;"Fully Implemented", -1*I4, 0)</f>
        <v>-5</v>
      </c>
      <c r="P4" s="29"/>
      <c r="Q4" s="30"/>
      <c r="R4" s="30"/>
      <c r="S4" s="31"/>
    </row>
    <row r="5" spans="1:19" ht="31" x14ac:dyDescent="0.3">
      <c r="A5" s="30"/>
      <c r="B5" s="30"/>
      <c r="F5" s="1"/>
      <c r="G5" s="44" t="s">
        <v>15</v>
      </c>
      <c r="H5" s="41" t="s">
        <v>193</v>
      </c>
      <c r="I5" s="42">
        <v>1</v>
      </c>
      <c r="J5" s="43"/>
      <c r="K5" s="3"/>
      <c r="L5" s="4" t="s">
        <v>175</v>
      </c>
      <c r="M5" s="5"/>
      <c r="N5" s="23">
        <f t="shared" si="0"/>
        <v>-1</v>
      </c>
      <c r="P5" s="29"/>
      <c r="Q5" s="30"/>
      <c r="R5" s="30"/>
      <c r="S5" s="31"/>
    </row>
    <row r="6" spans="1:19" ht="31" x14ac:dyDescent="0.3">
      <c r="F6" s="1"/>
      <c r="G6" s="44" t="s">
        <v>16</v>
      </c>
      <c r="H6" s="41" t="s">
        <v>17</v>
      </c>
      <c r="I6" s="42">
        <v>1</v>
      </c>
      <c r="J6" s="43"/>
      <c r="K6" s="3"/>
      <c r="L6" s="4" t="s">
        <v>175</v>
      </c>
      <c r="M6" s="5"/>
      <c r="N6" s="23">
        <f t="shared" si="0"/>
        <v>-1</v>
      </c>
      <c r="P6" s="29"/>
      <c r="Q6" s="30"/>
      <c r="R6" s="30"/>
      <c r="S6" s="31"/>
    </row>
    <row r="7" spans="1:19" ht="31" x14ac:dyDescent="0.3">
      <c r="F7" s="1"/>
      <c r="G7" s="44" t="s">
        <v>18</v>
      </c>
      <c r="H7" s="41" t="s">
        <v>194</v>
      </c>
      <c r="I7" s="42">
        <v>3</v>
      </c>
      <c r="J7" s="43"/>
      <c r="K7" s="3"/>
      <c r="L7" s="4" t="s">
        <v>175</v>
      </c>
      <c r="M7" s="5"/>
      <c r="N7" s="23">
        <f t="shared" si="0"/>
        <v>-3</v>
      </c>
      <c r="P7" s="29"/>
      <c r="Q7" s="30"/>
      <c r="R7" s="30"/>
      <c r="S7" s="31"/>
    </row>
    <row r="8" spans="1:19" ht="31" x14ac:dyDescent="0.3">
      <c r="F8" s="1"/>
      <c r="G8" s="44" t="s">
        <v>19</v>
      </c>
      <c r="H8" s="41" t="s">
        <v>20</v>
      </c>
      <c r="I8" s="42">
        <v>1</v>
      </c>
      <c r="J8" s="43"/>
      <c r="K8" s="3"/>
      <c r="L8" s="4" t="s">
        <v>175</v>
      </c>
      <c r="M8" s="4"/>
      <c r="N8" s="23">
        <f t="shared" si="0"/>
        <v>-1</v>
      </c>
      <c r="P8" s="29"/>
      <c r="Q8" s="30"/>
      <c r="R8" s="30"/>
      <c r="S8" s="31"/>
    </row>
    <row r="9" spans="1:19" ht="46.5" x14ac:dyDescent="0.3">
      <c r="F9" s="1"/>
      <c r="G9" s="44" t="s">
        <v>21</v>
      </c>
      <c r="H9" s="41" t="s">
        <v>22</v>
      </c>
      <c r="I9" s="42">
        <v>1</v>
      </c>
      <c r="J9" s="43"/>
      <c r="K9" s="3"/>
      <c r="L9" s="4" t="s">
        <v>175</v>
      </c>
      <c r="M9" s="4"/>
      <c r="N9" s="23">
        <f t="shared" si="0"/>
        <v>-1</v>
      </c>
      <c r="P9" s="29"/>
      <c r="Q9" s="30"/>
      <c r="R9" s="30"/>
      <c r="S9" s="31"/>
    </row>
    <row r="10" spans="1:19" ht="27.65" customHeight="1" x14ac:dyDescent="0.35">
      <c r="F10" s="1"/>
      <c r="G10" s="44" t="s">
        <v>23</v>
      </c>
      <c r="H10" s="41" t="s">
        <v>24</v>
      </c>
      <c r="I10" s="42">
        <v>1</v>
      </c>
      <c r="J10" s="45"/>
      <c r="K10" s="7"/>
      <c r="L10" s="4" t="s">
        <v>175</v>
      </c>
      <c r="M10" s="8"/>
      <c r="N10" s="23">
        <f t="shared" si="0"/>
        <v>-1</v>
      </c>
      <c r="P10" s="29"/>
      <c r="Q10" s="30"/>
      <c r="R10" s="30"/>
      <c r="S10" s="31"/>
    </row>
    <row r="11" spans="1:19" ht="31" x14ac:dyDescent="0.3">
      <c r="F11" s="1"/>
      <c r="G11" s="44" t="s">
        <v>25</v>
      </c>
      <c r="H11" s="41" t="s">
        <v>26</v>
      </c>
      <c r="I11" s="42">
        <v>1</v>
      </c>
      <c r="J11" s="43"/>
      <c r="K11" s="3"/>
      <c r="L11" s="4" t="s">
        <v>175</v>
      </c>
      <c r="M11" s="9"/>
      <c r="N11" s="23">
        <f t="shared" si="0"/>
        <v>-1</v>
      </c>
      <c r="P11" s="29"/>
      <c r="Q11" s="30"/>
      <c r="R11" s="30"/>
      <c r="S11" s="31"/>
    </row>
    <row r="12" spans="1:19" ht="35.25" customHeight="1" x14ac:dyDescent="0.3">
      <c r="F12" s="1"/>
      <c r="G12" s="46">
        <v>40238</v>
      </c>
      <c r="H12" s="41" t="s">
        <v>195</v>
      </c>
      <c r="I12" s="42">
        <v>1</v>
      </c>
      <c r="J12" s="43"/>
      <c r="K12" s="3"/>
      <c r="L12" s="4" t="s">
        <v>175</v>
      </c>
      <c r="M12" s="9"/>
      <c r="N12" s="23">
        <f t="shared" si="0"/>
        <v>-1</v>
      </c>
      <c r="P12" s="29"/>
      <c r="Q12" s="30"/>
      <c r="R12" s="30"/>
      <c r="S12" s="31"/>
    </row>
    <row r="13" spans="1:19" ht="31.15" customHeight="1" x14ac:dyDescent="0.3">
      <c r="F13" s="1"/>
      <c r="G13" s="46">
        <v>40603</v>
      </c>
      <c r="H13" s="41" t="s">
        <v>196</v>
      </c>
      <c r="I13" s="42">
        <v>1</v>
      </c>
      <c r="J13" s="43"/>
      <c r="K13" s="3"/>
      <c r="L13" s="4" t="s">
        <v>175</v>
      </c>
      <c r="M13" s="9"/>
      <c r="N13" s="23">
        <f t="shared" si="0"/>
        <v>-1</v>
      </c>
      <c r="P13" s="29"/>
      <c r="Q13" s="30"/>
      <c r="R13" s="30"/>
      <c r="S13" s="31"/>
    </row>
    <row r="14" spans="1:19" ht="31" x14ac:dyDescent="0.3">
      <c r="F14" s="1"/>
      <c r="G14" s="46">
        <v>40969</v>
      </c>
      <c r="H14" s="41" t="s">
        <v>27</v>
      </c>
      <c r="I14" s="42">
        <v>5</v>
      </c>
      <c r="J14" s="41" t="s">
        <v>28</v>
      </c>
      <c r="K14" s="6"/>
      <c r="L14" s="4" t="s">
        <v>175</v>
      </c>
      <c r="M14" s="9"/>
      <c r="N14" s="23">
        <f>IF(OR(L14="Fully Implemented", L14="Not Permitted"),0, -1*I14)</f>
        <v>-5</v>
      </c>
      <c r="P14" s="29"/>
      <c r="Q14" s="30"/>
      <c r="R14" s="30"/>
      <c r="S14" s="31"/>
    </row>
    <row r="15" spans="1:19" ht="31" x14ac:dyDescent="0.3">
      <c r="F15" s="1"/>
      <c r="G15" s="46">
        <v>41334</v>
      </c>
      <c r="H15" s="41" t="s">
        <v>197</v>
      </c>
      <c r="I15" s="42">
        <v>5</v>
      </c>
      <c r="J15" s="41" t="s">
        <v>28</v>
      </c>
      <c r="K15" s="6"/>
      <c r="L15" s="4" t="s">
        <v>175</v>
      </c>
      <c r="M15" s="9"/>
      <c r="N15" s="23">
        <f>IF(OR(L15="Fully Implemented", L15="Not Permitted"),0, -1*I15)</f>
        <v>-5</v>
      </c>
      <c r="P15" s="29"/>
      <c r="Q15" s="30"/>
      <c r="R15" s="30"/>
      <c r="S15" s="31"/>
    </row>
    <row r="16" spans="1:19" ht="31" x14ac:dyDescent="0.3">
      <c r="F16" s="1"/>
      <c r="G16" s="46">
        <v>41699</v>
      </c>
      <c r="H16" s="41" t="s">
        <v>198</v>
      </c>
      <c r="I16" s="42">
        <v>1</v>
      </c>
      <c r="J16" s="43"/>
      <c r="K16" s="3"/>
      <c r="L16" s="4" t="s">
        <v>175</v>
      </c>
      <c r="M16" s="9"/>
      <c r="N16" s="23">
        <f t="shared" si="0"/>
        <v>-1</v>
      </c>
      <c r="P16" s="29"/>
      <c r="Q16" s="30"/>
      <c r="R16" s="30"/>
      <c r="S16" s="31"/>
    </row>
    <row r="17" spans="1:19" ht="31" x14ac:dyDescent="0.3">
      <c r="F17" s="1"/>
      <c r="G17" s="46">
        <v>42064</v>
      </c>
      <c r="H17" s="41" t="s">
        <v>29</v>
      </c>
      <c r="I17" s="42">
        <v>1</v>
      </c>
      <c r="J17" s="43"/>
      <c r="K17" s="3"/>
      <c r="L17" s="4" t="s">
        <v>175</v>
      </c>
      <c r="M17" s="9"/>
      <c r="N17" s="23">
        <f t="shared" si="0"/>
        <v>-1</v>
      </c>
      <c r="P17" s="29"/>
      <c r="Q17" s="30"/>
      <c r="R17" s="30"/>
      <c r="S17" s="31"/>
    </row>
    <row r="18" spans="1:19" ht="31" x14ac:dyDescent="0.3">
      <c r="F18" s="1"/>
      <c r="G18" s="46">
        <v>42430</v>
      </c>
      <c r="H18" s="41" t="s">
        <v>30</v>
      </c>
      <c r="I18" s="42">
        <v>5</v>
      </c>
      <c r="J18" s="41" t="s">
        <v>233</v>
      </c>
      <c r="K18" s="2"/>
      <c r="L18" s="4" t="s">
        <v>175</v>
      </c>
      <c r="M18" s="9"/>
      <c r="N18" s="23">
        <f>IF(OR(L18="Fully Implemented", L18="Not Permitted"),0, -1*I18)</f>
        <v>-5</v>
      </c>
      <c r="P18" s="29"/>
      <c r="Q18" s="30"/>
      <c r="R18" s="30"/>
      <c r="S18" s="31"/>
    </row>
    <row r="19" spans="1:19" ht="31" x14ac:dyDescent="0.3">
      <c r="F19" s="1"/>
      <c r="G19" s="46">
        <v>42795</v>
      </c>
      <c r="H19" s="41" t="s">
        <v>31</v>
      </c>
      <c r="I19" s="42">
        <v>5</v>
      </c>
      <c r="J19" s="41" t="s">
        <v>233</v>
      </c>
      <c r="K19" s="2"/>
      <c r="L19" s="4" t="s">
        <v>175</v>
      </c>
      <c r="M19" s="9"/>
      <c r="N19" s="23">
        <f>IF(OR(L19="Fully Implemented", L19="Not Permitted"),0, -1*I19)</f>
        <v>-5</v>
      </c>
      <c r="P19" s="29"/>
      <c r="Q19" s="30"/>
      <c r="R19" s="30"/>
      <c r="S19" s="31"/>
    </row>
    <row r="20" spans="1:19" ht="46.5" x14ac:dyDescent="0.3">
      <c r="A20" s="19"/>
      <c r="B20" s="19"/>
      <c r="C20" s="19"/>
      <c r="D20" s="19"/>
      <c r="E20" s="19"/>
      <c r="F20" s="1"/>
      <c r="G20" s="46">
        <v>43160</v>
      </c>
      <c r="H20" s="41" t="s">
        <v>32</v>
      </c>
      <c r="I20" s="42">
        <v>5</v>
      </c>
      <c r="J20" s="41" t="s">
        <v>235</v>
      </c>
      <c r="K20" s="2"/>
      <c r="L20" s="4" t="s">
        <v>175</v>
      </c>
      <c r="M20" s="9"/>
      <c r="N20" s="23">
        <f>IF(OR(L20="Fully Implemented", L20="Not Permitted"),0, -1*I20)</f>
        <v>-5</v>
      </c>
      <c r="P20" s="29"/>
      <c r="Q20" s="30"/>
      <c r="R20" s="30"/>
      <c r="S20" s="31"/>
    </row>
    <row r="21" spans="1:19" ht="31" x14ac:dyDescent="0.3">
      <c r="B21" s="1"/>
      <c r="C21" s="1"/>
      <c r="D21" s="1"/>
      <c r="E21" s="1"/>
      <c r="F21" s="1"/>
      <c r="G21" s="46">
        <v>43525</v>
      </c>
      <c r="H21" s="41" t="s">
        <v>33</v>
      </c>
      <c r="I21" s="42">
        <v>3</v>
      </c>
      <c r="J21" s="41" t="s">
        <v>34</v>
      </c>
      <c r="K21" s="6"/>
      <c r="L21" s="4" t="s">
        <v>175</v>
      </c>
      <c r="M21" s="9"/>
      <c r="N21" s="23">
        <f t="shared" si="0"/>
        <v>-3</v>
      </c>
      <c r="P21" s="29"/>
      <c r="Q21" s="30"/>
      <c r="R21" s="30"/>
      <c r="S21" s="31"/>
    </row>
    <row r="22" spans="1:19" ht="31" x14ac:dyDescent="0.3">
      <c r="A22" s="1"/>
      <c r="B22" s="1"/>
      <c r="C22" s="1"/>
      <c r="D22" s="1"/>
      <c r="E22" s="1"/>
      <c r="F22" s="1"/>
      <c r="G22" s="40" t="s">
        <v>156</v>
      </c>
      <c r="H22" s="41" t="s">
        <v>199</v>
      </c>
      <c r="I22" s="42">
        <v>1</v>
      </c>
      <c r="J22" s="43"/>
      <c r="K22" s="3"/>
      <c r="L22" s="4" t="s">
        <v>175</v>
      </c>
      <c r="M22" s="9"/>
      <c r="N22" s="23">
        <f t="shared" si="0"/>
        <v>-1</v>
      </c>
      <c r="P22" s="29"/>
      <c r="Q22" s="30"/>
      <c r="R22" s="30"/>
      <c r="S22" s="31"/>
    </row>
    <row r="23" spans="1:19" ht="31" x14ac:dyDescent="0.3">
      <c r="F23" s="1"/>
      <c r="G23" s="46">
        <v>44256</v>
      </c>
      <c r="H23" s="41" t="s">
        <v>200</v>
      </c>
      <c r="I23" s="42">
        <v>1</v>
      </c>
      <c r="J23" s="43"/>
      <c r="K23" s="3"/>
      <c r="L23" s="4" t="s">
        <v>175</v>
      </c>
      <c r="M23" s="9"/>
      <c r="N23" s="23">
        <f t="shared" si="0"/>
        <v>-1</v>
      </c>
      <c r="P23" s="29"/>
      <c r="Q23" s="30"/>
      <c r="R23" s="30"/>
      <c r="S23" s="31"/>
    </row>
    <row r="24" spans="1:19" ht="31" x14ac:dyDescent="0.3">
      <c r="F24" s="1"/>
      <c r="G24" s="40" t="s">
        <v>157</v>
      </c>
      <c r="H24" s="41" t="s">
        <v>201</v>
      </c>
      <c r="I24" s="42">
        <v>1</v>
      </c>
      <c r="J24" s="43"/>
      <c r="K24" s="3"/>
      <c r="L24" s="4" t="s">
        <v>175</v>
      </c>
      <c r="M24" s="9"/>
      <c r="N24" s="23">
        <f t="shared" si="0"/>
        <v>-1</v>
      </c>
      <c r="P24" s="29"/>
      <c r="Q24" s="30"/>
      <c r="R24" s="30"/>
      <c r="S24" s="31"/>
    </row>
    <row r="25" spans="1:19" ht="77.5" x14ac:dyDescent="0.3">
      <c r="F25" s="1"/>
      <c r="G25" s="44" t="s">
        <v>35</v>
      </c>
      <c r="H25" s="41" t="s">
        <v>236</v>
      </c>
      <c r="I25" s="42">
        <v>5</v>
      </c>
      <c r="J25" s="47"/>
      <c r="K25" s="2"/>
      <c r="L25" s="4" t="s">
        <v>175</v>
      </c>
      <c r="M25" s="9"/>
      <c r="N25" s="23">
        <f t="shared" si="0"/>
        <v>-5</v>
      </c>
      <c r="P25" s="29"/>
      <c r="Q25" s="30"/>
      <c r="R25" s="30"/>
      <c r="S25" s="31"/>
    </row>
    <row r="26" spans="1:19" ht="46.5" x14ac:dyDescent="0.3">
      <c r="F26" s="1"/>
      <c r="G26" s="44" t="s">
        <v>36</v>
      </c>
      <c r="H26" s="41" t="s">
        <v>37</v>
      </c>
      <c r="I26" s="42">
        <v>5</v>
      </c>
      <c r="J26" s="43"/>
      <c r="K26" s="3"/>
      <c r="L26" s="4" t="s">
        <v>175</v>
      </c>
      <c r="M26" s="9"/>
      <c r="N26" s="23">
        <f t="shared" si="0"/>
        <v>-5</v>
      </c>
      <c r="P26" s="29"/>
      <c r="Q26" s="30"/>
      <c r="R26" s="30"/>
      <c r="S26" s="31"/>
    </row>
    <row r="27" spans="1:19" ht="31" x14ac:dyDescent="0.3">
      <c r="F27" s="1"/>
      <c r="G27" s="44" t="s">
        <v>38</v>
      </c>
      <c r="H27" s="41" t="s">
        <v>202</v>
      </c>
      <c r="I27" s="42">
        <v>1</v>
      </c>
      <c r="J27" s="43"/>
      <c r="K27" s="3"/>
      <c r="L27" s="4" t="s">
        <v>175</v>
      </c>
      <c r="M27" s="9"/>
      <c r="N27" s="23">
        <f t="shared" si="0"/>
        <v>-1</v>
      </c>
      <c r="P27" s="29"/>
      <c r="Q27" s="30"/>
      <c r="R27" s="30"/>
      <c r="S27" s="31"/>
    </row>
    <row r="28" spans="1:19" ht="62" x14ac:dyDescent="0.3">
      <c r="F28" s="1"/>
      <c r="G28" s="44" t="s">
        <v>39</v>
      </c>
      <c r="H28" s="41" t="s">
        <v>203</v>
      </c>
      <c r="I28" s="42">
        <v>5</v>
      </c>
      <c r="J28" s="47"/>
      <c r="K28" s="2"/>
      <c r="L28" s="4" t="s">
        <v>175</v>
      </c>
      <c r="M28" s="9"/>
      <c r="N28" s="23">
        <f t="shared" si="0"/>
        <v>-5</v>
      </c>
      <c r="P28" s="29"/>
      <c r="Q28" s="30"/>
      <c r="R28" s="30"/>
      <c r="S28" s="31"/>
    </row>
    <row r="29" spans="1:19" ht="46.5" x14ac:dyDescent="0.3">
      <c r="F29" s="1"/>
      <c r="G29" s="44" t="s">
        <v>40</v>
      </c>
      <c r="H29" s="41" t="s">
        <v>204</v>
      </c>
      <c r="I29" s="42">
        <v>3</v>
      </c>
      <c r="J29" s="47"/>
      <c r="K29" s="2"/>
      <c r="L29" s="4" t="s">
        <v>175</v>
      </c>
      <c r="M29" s="9"/>
      <c r="N29" s="23">
        <f t="shared" si="0"/>
        <v>-3</v>
      </c>
      <c r="P29" s="29"/>
      <c r="Q29" s="30"/>
      <c r="R29" s="30"/>
      <c r="S29" s="31"/>
    </row>
    <row r="30" spans="1:19" ht="36" customHeight="1" x14ac:dyDescent="0.35">
      <c r="A30" s="1"/>
      <c r="B30" s="1"/>
      <c r="C30" s="1"/>
      <c r="D30" s="1"/>
      <c r="E30" s="1"/>
      <c r="F30" s="1"/>
      <c r="G30" s="44" t="s">
        <v>41</v>
      </c>
      <c r="H30" s="41" t="s">
        <v>42</v>
      </c>
      <c r="I30" s="42">
        <v>1</v>
      </c>
      <c r="J30" s="45"/>
      <c r="K30" s="7"/>
      <c r="L30" s="4" t="s">
        <v>175</v>
      </c>
      <c r="M30" s="9"/>
      <c r="N30" s="23">
        <f t="shared" si="0"/>
        <v>-1</v>
      </c>
      <c r="P30" s="29"/>
      <c r="Q30" s="30"/>
      <c r="R30" s="30"/>
      <c r="S30" s="31"/>
    </row>
    <row r="31" spans="1:19" ht="36" customHeight="1" x14ac:dyDescent="0.3">
      <c r="A31" s="1"/>
      <c r="B31" s="1"/>
      <c r="C31" s="1"/>
      <c r="D31" s="1"/>
      <c r="E31" s="1"/>
      <c r="F31" s="1"/>
      <c r="G31" s="44" t="s">
        <v>43</v>
      </c>
      <c r="H31" s="41" t="s">
        <v>44</v>
      </c>
      <c r="I31" s="42">
        <v>1</v>
      </c>
      <c r="J31" s="43"/>
      <c r="K31" s="3"/>
      <c r="L31" s="4" t="s">
        <v>175</v>
      </c>
      <c r="M31" s="9"/>
      <c r="N31" s="23">
        <f t="shared" si="0"/>
        <v>-1</v>
      </c>
      <c r="P31" s="29"/>
      <c r="Q31" s="30"/>
      <c r="R31" s="30"/>
      <c r="S31" s="31"/>
    </row>
    <row r="32" spans="1:19" ht="62" x14ac:dyDescent="0.3">
      <c r="A32" s="1"/>
      <c r="B32" s="1"/>
      <c r="C32" s="1"/>
      <c r="D32" s="1"/>
      <c r="E32" s="1"/>
      <c r="F32" s="1"/>
      <c r="G32" s="44" t="s">
        <v>45</v>
      </c>
      <c r="H32" s="41" t="s">
        <v>205</v>
      </c>
      <c r="I32" s="42">
        <v>5</v>
      </c>
      <c r="J32" s="47"/>
      <c r="K32" s="2"/>
      <c r="L32" s="4" t="s">
        <v>175</v>
      </c>
      <c r="M32" s="9"/>
      <c r="N32" s="23">
        <f t="shared" si="0"/>
        <v>-5</v>
      </c>
      <c r="P32" s="29"/>
      <c r="Q32" s="30"/>
      <c r="R32" s="30"/>
      <c r="S32" s="31"/>
    </row>
    <row r="33" spans="1:19" ht="46.5" x14ac:dyDescent="0.3">
      <c r="A33" s="1"/>
      <c r="B33" s="1"/>
      <c r="C33" s="1"/>
      <c r="D33" s="1"/>
      <c r="E33" s="1"/>
      <c r="F33" s="1"/>
      <c r="G33" s="44" t="s">
        <v>46</v>
      </c>
      <c r="H33" s="41" t="s">
        <v>206</v>
      </c>
      <c r="I33" s="42">
        <v>1</v>
      </c>
      <c r="J33" s="43"/>
      <c r="K33" s="3"/>
      <c r="L33" s="4" t="s">
        <v>175</v>
      </c>
      <c r="M33" s="9"/>
      <c r="N33" s="23">
        <f t="shared" si="0"/>
        <v>-1</v>
      </c>
      <c r="P33" s="29"/>
      <c r="Q33" s="30"/>
      <c r="R33" s="30"/>
      <c r="S33" s="31"/>
    </row>
    <row r="34" spans="1:19" ht="62" x14ac:dyDescent="0.3">
      <c r="A34" s="1"/>
      <c r="B34" s="1"/>
      <c r="C34" s="1"/>
      <c r="D34" s="1"/>
      <c r="E34" s="1"/>
      <c r="F34" s="1"/>
      <c r="G34" s="44" t="s">
        <v>47</v>
      </c>
      <c r="H34" s="41" t="s">
        <v>207</v>
      </c>
      <c r="I34" s="42">
        <v>1</v>
      </c>
      <c r="J34" s="47"/>
      <c r="K34" s="2"/>
      <c r="L34" s="4" t="s">
        <v>175</v>
      </c>
      <c r="M34" s="9"/>
      <c r="N34" s="23">
        <f t="shared" si="0"/>
        <v>-1</v>
      </c>
      <c r="P34" s="29"/>
      <c r="Q34" s="30"/>
      <c r="R34" s="30"/>
      <c r="S34" s="31"/>
    </row>
    <row r="35" spans="1:19" ht="46.5" x14ac:dyDescent="0.3">
      <c r="A35" s="1"/>
      <c r="B35" s="1"/>
      <c r="C35" s="1"/>
      <c r="D35" s="1"/>
      <c r="E35" s="1"/>
      <c r="F35" s="1"/>
      <c r="G35" s="44" t="s">
        <v>48</v>
      </c>
      <c r="H35" s="41" t="s">
        <v>208</v>
      </c>
      <c r="I35" s="42">
        <v>1</v>
      </c>
      <c r="J35" s="43"/>
      <c r="K35" s="3"/>
      <c r="L35" s="4" t="s">
        <v>175</v>
      </c>
      <c r="M35" s="9"/>
      <c r="N35" s="23">
        <f t="shared" si="0"/>
        <v>-1</v>
      </c>
      <c r="P35" s="29"/>
      <c r="Q35" s="30"/>
      <c r="R35" s="30"/>
      <c r="S35" s="31"/>
    </row>
    <row r="36" spans="1:19" ht="31" x14ac:dyDescent="0.3">
      <c r="A36" s="1"/>
      <c r="B36" s="1"/>
      <c r="C36" s="1"/>
      <c r="D36" s="1"/>
      <c r="E36" s="1"/>
      <c r="F36" s="1"/>
      <c r="G36" s="44" t="s">
        <v>49</v>
      </c>
      <c r="H36" s="41" t="s">
        <v>50</v>
      </c>
      <c r="I36" s="42">
        <v>1</v>
      </c>
      <c r="J36" s="43"/>
      <c r="K36" s="3"/>
      <c r="L36" s="4" t="s">
        <v>175</v>
      </c>
      <c r="M36" s="9"/>
      <c r="N36" s="23">
        <f t="shared" si="0"/>
        <v>-1</v>
      </c>
      <c r="P36" s="29"/>
      <c r="Q36" s="30"/>
      <c r="R36" s="30"/>
      <c r="S36" s="31"/>
    </row>
    <row r="37" spans="1:19" ht="77.5" x14ac:dyDescent="0.3">
      <c r="A37" s="1"/>
      <c r="B37" s="1"/>
      <c r="C37" s="1"/>
      <c r="D37" s="1"/>
      <c r="E37" s="1"/>
      <c r="F37" s="1"/>
      <c r="G37" s="44" t="s">
        <v>51</v>
      </c>
      <c r="H37" s="41" t="s">
        <v>209</v>
      </c>
      <c r="I37" s="42">
        <v>5</v>
      </c>
      <c r="J37" s="47"/>
      <c r="K37" s="2"/>
      <c r="L37" s="4" t="s">
        <v>175</v>
      </c>
      <c r="M37" s="9"/>
      <c r="N37" s="23">
        <f t="shared" si="0"/>
        <v>-5</v>
      </c>
      <c r="P37" s="29"/>
      <c r="Q37" s="30"/>
      <c r="R37" s="30"/>
      <c r="S37" s="31"/>
    </row>
    <row r="38" spans="1:19" ht="46.5" x14ac:dyDescent="0.3">
      <c r="A38" s="1"/>
      <c r="B38" s="1"/>
      <c r="C38" s="1"/>
      <c r="D38" s="1"/>
      <c r="E38" s="1"/>
      <c r="F38" s="1"/>
      <c r="G38" s="44" t="s">
        <v>52</v>
      </c>
      <c r="H38" s="41" t="s">
        <v>53</v>
      </c>
      <c r="I38" s="42">
        <v>5</v>
      </c>
      <c r="J38" s="43"/>
      <c r="K38" s="3"/>
      <c r="L38" s="4" t="s">
        <v>175</v>
      </c>
      <c r="M38" s="9"/>
      <c r="N38" s="23">
        <f t="shared" si="0"/>
        <v>-5</v>
      </c>
      <c r="P38" s="29"/>
      <c r="Q38" s="30"/>
      <c r="R38" s="30"/>
      <c r="S38" s="31"/>
    </row>
    <row r="39" spans="1:19" ht="31" x14ac:dyDescent="0.3">
      <c r="A39" s="1"/>
      <c r="B39" s="1"/>
      <c r="C39" s="1"/>
      <c r="D39" s="1"/>
      <c r="E39" s="1"/>
      <c r="F39" s="1"/>
      <c r="G39" s="44" t="s">
        <v>54</v>
      </c>
      <c r="H39" s="41" t="s">
        <v>210</v>
      </c>
      <c r="I39" s="42">
        <v>1</v>
      </c>
      <c r="J39" s="43"/>
      <c r="K39" s="3"/>
      <c r="L39" s="4" t="s">
        <v>175</v>
      </c>
      <c r="M39" s="9"/>
      <c r="N39" s="23">
        <f t="shared" si="0"/>
        <v>-1</v>
      </c>
      <c r="P39" s="29"/>
      <c r="Q39" s="30"/>
      <c r="R39" s="30"/>
      <c r="S39" s="31"/>
    </row>
    <row r="40" spans="1:19" ht="31" x14ac:dyDescent="0.3">
      <c r="A40" s="1"/>
      <c r="B40" s="1"/>
      <c r="C40" s="1"/>
      <c r="D40" s="1"/>
      <c r="E40" s="1"/>
      <c r="F40" s="1"/>
      <c r="G40" s="44" t="s">
        <v>55</v>
      </c>
      <c r="H40" s="41" t="s">
        <v>211</v>
      </c>
      <c r="I40" s="42">
        <v>1</v>
      </c>
      <c r="J40" s="43"/>
      <c r="K40" s="3"/>
      <c r="L40" s="4" t="s">
        <v>175</v>
      </c>
      <c r="M40" s="9"/>
      <c r="N40" s="23">
        <f t="shared" si="0"/>
        <v>-1</v>
      </c>
      <c r="P40" s="29"/>
      <c r="Q40" s="30"/>
      <c r="R40" s="30"/>
      <c r="S40" s="31"/>
    </row>
    <row r="41" spans="1:19" ht="46.5" x14ac:dyDescent="0.3">
      <c r="A41" s="1"/>
      <c r="B41" s="1"/>
      <c r="C41" s="1"/>
      <c r="D41" s="1"/>
      <c r="E41" s="1"/>
      <c r="F41" s="1"/>
      <c r="G41" s="44" t="s">
        <v>56</v>
      </c>
      <c r="H41" s="41" t="s">
        <v>57</v>
      </c>
      <c r="I41" s="42">
        <v>5</v>
      </c>
      <c r="J41" s="47"/>
      <c r="K41" s="2"/>
      <c r="L41" s="4" t="s">
        <v>175</v>
      </c>
      <c r="M41" s="9"/>
      <c r="N41" s="23">
        <f t="shared" si="0"/>
        <v>-5</v>
      </c>
      <c r="P41" s="29"/>
      <c r="Q41" s="30"/>
      <c r="R41" s="30"/>
      <c r="S41" s="31"/>
    </row>
    <row r="42" spans="1:19" ht="46.5" x14ac:dyDescent="0.3">
      <c r="A42" s="1"/>
      <c r="B42" s="1"/>
      <c r="C42" s="1"/>
      <c r="D42" s="1"/>
      <c r="E42" s="1"/>
      <c r="F42" s="1"/>
      <c r="G42" s="44" t="s">
        <v>58</v>
      </c>
      <c r="H42" s="41" t="s">
        <v>59</v>
      </c>
      <c r="I42" s="42">
        <v>5</v>
      </c>
      <c r="J42" s="43"/>
      <c r="K42" s="3"/>
      <c r="L42" s="4" t="s">
        <v>175</v>
      </c>
      <c r="M42" s="9"/>
      <c r="N42" s="23">
        <f t="shared" si="0"/>
        <v>-5</v>
      </c>
      <c r="P42" s="29"/>
      <c r="Q42" s="30"/>
      <c r="R42" s="30"/>
      <c r="S42" s="31"/>
    </row>
    <row r="43" spans="1:19" ht="31" x14ac:dyDescent="0.3">
      <c r="A43" s="1"/>
      <c r="B43" s="1"/>
      <c r="C43" s="1"/>
      <c r="D43" s="1"/>
      <c r="E43" s="1"/>
      <c r="F43" s="1"/>
      <c r="G43" s="44" t="s">
        <v>60</v>
      </c>
      <c r="H43" s="41" t="s">
        <v>212</v>
      </c>
      <c r="I43" s="42">
        <v>5</v>
      </c>
      <c r="J43" s="43"/>
      <c r="K43" s="3"/>
      <c r="L43" s="4" t="s">
        <v>175</v>
      </c>
      <c r="M43" s="9"/>
      <c r="N43" s="23">
        <f t="shared" si="0"/>
        <v>-5</v>
      </c>
      <c r="P43" s="29"/>
      <c r="Q43" s="30"/>
      <c r="R43" s="30"/>
      <c r="S43" s="31"/>
    </row>
    <row r="44" spans="1:19" ht="62" x14ac:dyDescent="0.3">
      <c r="A44" s="1"/>
      <c r="B44" s="1"/>
      <c r="C44" s="1"/>
      <c r="D44" s="1"/>
      <c r="E44" s="1"/>
      <c r="F44" s="1"/>
      <c r="G44" s="44" t="s">
        <v>61</v>
      </c>
      <c r="H44" s="41" t="s">
        <v>213</v>
      </c>
      <c r="I44" s="42">
        <v>5</v>
      </c>
      <c r="J44" s="47"/>
      <c r="K44" s="2"/>
      <c r="L44" s="4" t="s">
        <v>175</v>
      </c>
      <c r="M44" s="9"/>
      <c r="N44" s="23">
        <f t="shared" si="0"/>
        <v>-5</v>
      </c>
      <c r="P44" s="29"/>
      <c r="Q44" s="30"/>
      <c r="R44" s="30"/>
      <c r="S44" s="31"/>
    </row>
    <row r="45" spans="1:19" ht="15.5" x14ac:dyDescent="0.35">
      <c r="A45" s="1"/>
      <c r="B45" s="1"/>
      <c r="C45" s="1"/>
      <c r="D45" s="1"/>
      <c r="E45" s="1"/>
      <c r="F45" s="1"/>
      <c r="G45" s="44" t="s">
        <v>62</v>
      </c>
      <c r="H45" s="41" t="s">
        <v>63</v>
      </c>
      <c r="I45" s="42">
        <v>1</v>
      </c>
      <c r="J45" s="45"/>
      <c r="K45" s="7"/>
      <c r="L45" s="4" t="s">
        <v>175</v>
      </c>
      <c r="M45" s="9"/>
      <c r="N45" s="23">
        <f t="shared" si="0"/>
        <v>-1</v>
      </c>
      <c r="P45" s="29"/>
      <c r="Q45" s="30"/>
      <c r="R45" s="30"/>
      <c r="S45" s="31"/>
    </row>
    <row r="46" spans="1:19" ht="31" x14ac:dyDescent="0.3">
      <c r="A46" s="1"/>
      <c r="B46" s="1"/>
      <c r="C46" s="1"/>
      <c r="D46" s="1"/>
      <c r="E46" s="1"/>
      <c r="F46" s="1"/>
      <c r="G46" s="40" t="s">
        <v>158</v>
      </c>
      <c r="H46" s="41" t="s">
        <v>64</v>
      </c>
      <c r="I46" s="42">
        <v>5</v>
      </c>
      <c r="J46" s="43"/>
      <c r="K46" s="3"/>
      <c r="L46" s="4" t="s">
        <v>175</v>
      </c>
      <c r="M46" s="9"/>
      <c r="N46" s="23">
        <f t="shared" si="0"/>
        <v>-5</v>
      </c>
      <c r="P46" s="29"/>
      <c r="Q46" s="30"/>
      <c r="R46" s="30"/>
      <c r="S46" s="31"/>
    </row>
    <row r="47" spans="1:19" ht="46.5" x14ac:dyDescent="0.3">
      <c r="A47" s="1"/>
      <c r="B47" s="1"/>
      <c r="C47" s="1"/>
      <c r="D47" s="1"/>
      <c r="E47" s="1"/>
      <c r="F47" s="1"/>
      <c r="G47" s="40" t="s">
        <v>159</v>
      </c>
      <c r="H47" s="41" t="s">
        <v>214</v>
      </c>
      <c r="I47" s="42">
        <v>5</v>
      </c>
      <c r="J47" s="47"/>
      <c r="K47" s="2"/>
      <c r="L47" s="4" t="s">
        <v>175</v>
      </c>
      <c r="M47" s="9"/>
      <c r="N47" s="23">
        <f t="shared" si="0"/>
        <v>-5</v>
      </c>
      <c r="P47" s="29"/>
      <c r="Q47" s="30"/>
      <c r="R47" s="30"/>
      <c r="S47" s="31"/>
    </row>
    <row r="48" spans="1:19" ht="77.5" x14ac:dyDescent="0.3">
      <c r="A48" s="1"/>
      <c r="B48" s="1"/>
      <c r="C48" s="1"/>
      <c r="D48" s="1"/>
      <c r="E48" s="1"/>
      <c r="F48" s="1"/>
      <c r="G48" s="44" t="s">
        <v>6</v>
      </c>
      <c r="H48" s="41" t="s">
        <v>65</v>
      </c>
      <c r="I48" s="48" t="s">
        <v>144</v>
      </c>
      <c r="J48" s="41" t="s">
        <v>232</v>
      </c>
      <c r="K48" s="2"/>
      <c r="L48" s="4" t="s">
        <v>175</v>
      </c>
      <c r="M48" s="9"/>
      <c r="N48" s="23">
        <f>IF(L48="Implemented for Remote and Privileged Users",-3,IF(L48&lt;&gt;"Fully Implemented",-5,0))</f>
        <v>-5</v>
      </c>
      <c r="P48" s="29"/>
      <c r="Q48" s="30"/>
      <c r="R48" s="30"/>
      <c r="S48" s="31"/>
    </row>
    <row r="49" spans="1:19" ht="46.5" x14ac:dyDescent="0.3">
      <c r="A49" s="1"/>
      <c r="B49" s="1"/>
      <c r="C49" s="1"/>
      <c r="D49" s="1"/>
      <c r="E49" s="1"/>
      <c r="F49" s="1"/>
      <c r="G49" s="44" t="s">
        <v>66</v>
      </c>
      <c r="H49" s="41" t="s">
        <v>215</v>
      </c>
      <c r="I49" s="42">
        <v>1</v>
      </c>
      <c r="J49" s="43"/>
      <c r="K49" s="3"/>
      <c r="L49" s="4" t="s">
        <v>175</v>
      </c>
      <c r="M49" s="9"/>
      <c r="N49" s="23">
        <f t="shared" si="0"/>
        <v>-1</v>
      </c>
      <c r="P49" s="29"/>
      <c r="Q49" s="30"/>
      <c r="R49" s="30"/>
      <c r="S49" s="31"/>
    </row>
    <row r="50" spans="1:19" ht="15.5" x14ac:dyDescent="0.3">
      <c r="A50" s="1"/>
      <c r="B50" s="1"/>
      <c r="C50" s="1"/>
      <c r="D50" s="1"/>
      <c r="E50" s="1"/>
      <c r="F50" s="1"/>
      <c r="G50" s="44" t="s">
        <v>67</v>
      </c>
      <c r="H50" s="41" t="s">
        <v>68</v>
      </c>
      <c r="I50" s="42">
        <v>1</v>
      </c>
      <c r="J50" s="43"/>
      <c r="K50" s="3"/>
      <c r="L50" s="4" t="s">
        <v>175</v>
      </c>
      <c r="M50" s="9"/>
      <c r="N50" s="23">
        <f t="shared" si="0"/>
        <v>-1</v>
      </c>
      <c r="P50" s="29"/>
      <c r="Q50" s="30"/>
      <c r="R50" s="30"/>
      <c r="S50" s="31"/>
    </row>
    <row r="51" spans="1:19" ht="31" x14ac:dyDescent="0.3">
      <c r="A51" s="1"/>
      <c r="B51" s="1"/>
      <c r="C51" s="1"/>
      <c r="D51" s="1"/>
      <c r="E51" s="1"/>
      <c r="F51" s="1"/>
      <c r="G51" s="44" t="s">
        <v>69</v>
      </c>
      <c r="H51" s="41" t="s">
        <v>70</v>
      </c>
      <c r="I51" s="42">
        <v>1</v>
      </c>
      <c r="J51" s="43"/>
      <c r="K51" s="3"/>
      <c r="L51" s="4" t="s">
        <v>175</v>
      </c>
      <c r="M51" s="9"/>
      <c r="N51" s="23">
        <f t="shared" si="0"/>
        <v>-1</v>
      </c>
      <c r="P51" s="29"/>
      <c r="Q51" s="30"/>
      <c r="R51" s="30"/>
      <c r="S51" s="31"/>
    </row>
    <row r="52" spans="1:19" ht="46.5" x14ac:dyDescent="0.3">
      <c r="A52" s="1"/>
      <c r="B52" s="1"/>
      <c r="C52" s="1"/>
      <c r="D52" s="1"/>
      <c r="E52" s="1"/>
      <c r="F52" s="1"/>
      <c r="G52" s="44" t="s">
        <v>71</v>
      </c>
      <c r="H52" s="41" t="s">
        <v>72</v>
      </c>
      <c r="I52" s="42">
        <v>1</v>
      </c>
      <c r="J52" s="43"/>
      <c r="K52" s="3"/>
      <c r="L52" s="4" t="s">
        <v>175</v>
      </c>
      <c r="M52" s="9"/>
      <c r="N52" s="23">
        <f t="shared" si="0"/>
        <v>-1</v>
      </c>
      <c r="P52" s="29"/>
      <c r="Q52" s="30"/>
      <c r="R52" s="30"/>
      <c r="S52" s="31"/>
    </row>
    <row r="53" spans="1:19" ht="31" x14ac:dyDescent="0.3">
      <c r="A53" s="1"/>
      <c r="B53" s="1"/>
      <c r="C53" s="1"/>
      <c r="D53" s="1"/>
      <c r="E53" s="1"/>
      <c r="F53" s="1"/>
      <c r="G53" s="44" t="s">
        <v>73</v>
      </c>
      <c r="H53" s="41" t="s">
        <v>216</v>
      </c>
      <c r="I53" s="42">
        <v>1</v>
      </c>
      <c r="J53" s="43"/>
      <c r="K53" s="3"/>
      <c r="L53" s="4" t="s">
        <v>175</v>
      </c>
      <c r="M53" s="9"/>
      <c r="N53" s="23">
        <f t="shared" si="0"/>
        <v>-1</v>
      </c>
      <c r="P53" s="29"/>
      <c r="Q53" s="30"/>
      <c r="R53" s="30"/>
      <c r="S53" s="31"/>
    </row>
    <row r="54" spans="1:19" ht="46.5" x14ac:dyDescent="0.3">
      <c r="A54" s="1"/>
      <c r="B54" s="1"/>
      <c r="C54" s="1"/>
      <c r="D54" s="1"/>
      <c r="E54" s="1"/>
      <c r="F54" s="1"/>
      <c r="G54" s="44" t="s">
        <v>74</v>
      </c>
      <c r="H54" s="41" t="s">
        <v>217</v>
      </c>
      <c r="I54" s="42">
        <v>1</v>
      </c>
      <c r="J54" s="43"/>
      <c r="K54" s="3"/>
      <c r="L54" s="4" t="s">
        <v>175</v>
      </c>
      <c r="M54" s="9"/>
      <c r="N54" s="23">
        <f t="shared" si="0"/>
        <v>-1</v>
      </c>
      <c r="P54" s="29"/>
      <c r="Q54" s="30"/>
      <c r="R54" s="30"/>
      <c r="S54" s="31"/>
    </row>
    <row r="55" spans="1:19" ht="93" x14ac:dyDescent="0.3">
      <c r="A55" s="1"/>
      <c r="B55" s="1"/>
      <c r="C55" s="1"/>
      <c r="D55" s="1"/>
      <c r="E55" s="1"/>
      <c r="F55" s="1"/>
      <c r="G55" s="46">
        <v>40242</v>
      </c>
      <c r="H55" s="41" t="s">
        <v>75</v>
      </c>
      <c r="I55" s="42">
        <v>5</v>
      </c>
      <c r="J55" s="41" t="s">
        <v>180</v>
      </c>
      <c r="K55" s="2"/>
      <c r="L55" s="4" t="s">
        <v>175</v>
      </c>
      <c r="M55" s="9"/>
      <c r="N55" s="23">
        <f t="shared" si="0"/>
        <v>-5</v>
      </c>
      <c r="P55" s="29"/>
      <c r="Q55" s="30"/>
      <c r="R55" s="30"/>
      <c r="S55" s="31"/>
    </row>
    <row r="56" spans="1:19" ht="15.5" x14ac:dyDescent="0.3">
      <c r="A56" s="1"/>
      <c r="B56" s="1"/>
      <c r="C56" s="1"/>
      <c r="D56" s="1"/>
      <c r="E56" s="1"/>
      <c r="F56" s="1"/>
      <c r="G56" s="46">
        <v>40607</v>
      </c>
      <c r="H56" s="41" t="s">
        <v>76</v>
      </c>
      <c r="I56" s="42">
        <v>1</v>
      </c>
      <c r="J56" s="43"/>
      <c r="K56" s="3"/>
      <c r="L56" s="4" t="s">
        <v>175</v>
      </c>
      <c r="M56" s="9"/>
      <c r="N56" s="23">
        <f t="shared" si="0"/>
        <v>-1</v>
      </c>
      <c r="P56" s="29"/>
      <c r="Q56" s="30"/>
      <c r="R56" s="30"/>
      <c r="S56" s="31"/>
    </row>
    <row r="57" spans="1:19" ht="62" x14ac:dyDescent="0.3">
      <c r="A57" s="1"/>
      <c r="B57" s="1"/>
      <c r="C57" s="1"/>
      <c r="D57" s="1"/>
      <c r="E57" s="1"/>
      <c r="F57" s="1"/>
      <c r="G57" s="44" t="s">
        <v>77</v>
      </c>
      <c r="H57" s="41" t="s">
        <v>78</v>
      </c>
      <c r="I57" s="42">
        <v>5</v>
      </c>
      <c r="J57" s="47"/>
      <c r="K57" s="2"/>
      <c r="L57" s="4" t="s">
        <v>175</v>
      </c>
      <c r="M57" s="9"/>
      <c r="N57" s="23">
        <f t="shared" si="0"/>
        <v>-5</v>
      </c>
      <c r="P57" s="29"/>
      <c r="Q57" s="30"/>
      <c r="R57" s="30"/>
      <c r="S57" s="31"/>
    </row>
    <row r="58" spans="1:19" ht="46.5" x14ac:dyDescent="0.3">
      <c r="A58" s="1"/>
      <c r="B58" s="1"/>
      <c r="C58" s="1"/>
      <c r="D58" s="1"/>
      <c r="E58" s="1"/>
      <c r="F58" s="1"/>
      <c r="G58" s="44" t="s">
        <v>79</v>
      </c>
      <c r="H58" s="41" t="s">
        <v>80</v>
      </c>
      <c r="I58" s="42">
        <v>5</v>
      </c>
      <c r="J58" s="43"/>
      <c r="K58" s="3"/>
      <c r="L58" s="4" t="s">
        <v>175</v>
      </c>
      <c r="M58" s="9"/>
      <c r="N58" s="23">
        <f t="shared" si="0"/>
        <v>-5</v>
      </c>
      <c r="P58" s="29"/>
      <c r="Q58" s="30"/>
      <c r="R58" s="30"/>
      <c r="S58" s="31"/>
    </row>
    <row r="59" spans="1:19" ht="15.5" x14ac:dyDescent="0.3">
      <c r="A59" s="1"/>
      <c r="B59" s="1"/>
      <c r="C59" s="1"/>
      <c r="D59" s="1"/>
      <c r="E59" s="1"/>
      <c r="F59" s="1"/>
      <c r="G59" s="44" t="s">
        <v>81</v>
      </c>
      <c r="H59" s="41" t="s">
        <v>82</v>
      </c>
      <c r="I59" s="42">
        <v>1</v>
      </c>
      <c r="J59" s="43"/>
      <c r="K59" s="3"/>
      <c r="L59" s="4" t="s">
        <v>175</v>
      </c>
      <c r="M59" s="9"/>
      <c r="N59" s="23">
        <f t="shared" si="0"/>
        <v>-1</v>
      </c>
      <c r="P59" s="29"/>
      <c r="Q59" s="30"/>
      <c r="R59" s="30"/>
      <c r="S59" s="31"/>
    </row>
    <row r="60" spans="1:19" ht="15.5" x14ac:dyDescent="0.3">
      <c r="A60" s="1"/>
      <c r="B60" s="1"/>
      <c r="C60" s="1"/>
      <c r="D60" s="1"/>
      <c r="E60" s="1"/>
      <c r="F60" s="1"/>
      <c r="G60" s="44" t="s">
        <v>83</v>
      </c>
      <c r="H60" s="41" t="s">
        <v>84</v>
      </c>
      <c r="I60" s="42">
        <v>3</v>
      </c>
      <c r="J60" s="43"/>
      <c r="K60" s="3"/>
      <c r="L60" s="4" t="s">
        <v>175</v>
      </c>
      <c r="M60" s="9"/>
      <c r="N60" s="23">
        <f t="shared" si="0"/>
        <v>-3</v>
      </c>
      <c r="P60" s="29"/>
      <c r="Q60" s="30"/>
      <c r="R60" s="30"/>
      <c r="S60" s="31"/>
    </row>
    <row r="61" spans="1:19" ht="46.5" x14ac:dyDescent="0.3">
      <c r="A61" s="1"/>
      <c r="B61" s="1"/>
      <c r="C61" s="1"/>
      <c r="D61" s="1"/>
      <c r="E61" s="1"/>
      <c r="F61" s="1"/>
      <c r="G61" s="44" t="s">
        <v>85</v>
      </c>
      <c r="H61" s="41" t="s">
        <v>86</v>
      </c>
      <c r="I61" s="42">
        <v>5</v>
      </c>
      <c r="J61" s="43"/>
      <c r="K61" s="3"/>
      <c r="L61" s="4" t="s">
        <v>175</v>
      </c>
      <c r="M61" s="9"/>
      <c r="N61" s="23">
        <f t="shared" si="0"/>
        <v>-5</v>
      </c>
      <c r="P61" s="29"/>
      <c r="Q61" s="30"/>
      <c r="R61" s="30"/>
      <c r="S61" s="31"/>
    </row>
    <row r="62" spans="1:19" ht="31" x14ac:dyDescent="0.3">
      <c r="A62" s="1"/>
      <c r="B62" s="1"/>
      <c r="C62" s="1"/>
      <c r="D62" s="1"/>
      <c r="E62" s="1"/>
      <c r="F62" s="1"/>
      <c r="G62" s="44" t="s">
        <v>87</v>
      </c>
      <c r="H62" s="41" t="s">
        <v>88</v>
      </c>
      <c r="I62" s="42">
        <v>1</v>
      </c>
      <c r="J62" s="43"/>
      <c r="K62" s="3"/>
      <c r="L62" s="4" t="s">
        <v>175</v>
      </c>
      <c r="M62" s="9"/>
      <c r="N62" s="23">
        <f t="shared" si="0"/>
        <v>-1</v>
      </c>
      <c r="P62" s="29"/>
      <c r="Q62" s="30"/>
      <c r="R62" s="30"/>
      <c r="S62" s="31"/>
    </row>
    <row r="63" spans="1:19" ht="46.5" x14ac:dyDescent="0.3">
      <c r="A63" s="1"/>
      <c r="B63" s="1"/>
      <c r="C63" s="1"/>
      <c r="D63" s="1"/>
      <c r="E63" s="1"/>
      <c r="F63" s="1"/>
      <c r="G63" s="44" t="s">
        <v>89</v>
      </c>
      <c r="H63" s="41" t="s">
        <v>90</v>
      </c>
      <c r="I63" s="42">
        <v>3</v>
      </c>
      <c r="J63" s="43"/>
      <c r="K63" s="3"/>
      <c r="L63" s="4" t="s">
        <v>175</v>
      </c>
      <c r="M63" s="9"/>
      <c r="N63" s="23">
        <f t="shared" si="0"/>
        <v>-3</v>
      </c>
      <c r="P63" s="29"/>
      <c r="Q63" s="30"/>
      <c r="R63" s="30"/>
      <c r="S63" s="31"/>
    </row>
    <row r="64" spans="1:19" ht="62" x14ac:dyDescent="0.3">
      <c r="A64" s="1"/>
      <c r="B64" s="1"/>
      <c r="C64" s="1"/>
      <c r="D64" s="1"/>
      <c r="E64" s="1"/>
      <c r="F64" s="1"/>
      <c r="G64" s="44" t="s">
        <v>91</v>
      </c>
      <c r="H64" s="41" t="s">
        <v>218</v>
      </c>
      <c r="I64" s="42">
        <v>5</v>
      </c>
      <c r="J64" s="47"/>
      <c r="K64" s="2"/>
      <c r="L64" s="4" t="s">
        <v>175</v>
      </c>
      <c r="M64" s="9"/>
      <c r="N64" s="23">
        <f t="shared" si="0"/>
        <v>-5</v>
      </c>
      <c r="P64" s="29"/>
      <c r="Q64" s="30"/>
      <c r="R64" s="30"/>
      <c r="S64" s="31"/>
    </row>
    <row r="65" spans="1:19" ht="31" x14ac:dyDescent="0.3">
      <c r="A65" s="1"/>
      <c r="B65" s="1"/>
      <c r="C65" s="1"/>
      <c r="D65" s="1"/>
      <c r="E65" s="1"/>
      <c r="F65" s="1"/>
      <c r="G65" s="44" t="s">
        <v>92</v>
      </c>
      <c r="H65" s="41" t="s">
        <v>93</v>
      </c>
      <c r="I65" s="42">
        <v>1</v>
      </c>
      <c r="J65" s="43"/>
      <c r="K65" s="3"/>
      <c r="L65" s="4" t="s">
        <v>175</v>
      </c>
      <c r="M65" s="9"/>
      <c r="N65" s="23">
        <f t="shared" si="0"/>
        <v>-1</v>
      </c>
      <c r="P65" s="29"/>
      <c r="Q65" s="30"/>
      <c r="R65" s="30"/>
      <c r="S65" s="31"/>
    </row>
    <row r="66" spans="1:19" ht="31" x14ac:dyDescent="0.3">
      <c r="A66" s="1"/>
      <c r="B66" s="1"/>
      <c r="C66" s="1"/>
      <c r="D66" s="1"/>
      <c r="E66" s="1"/>
      <c r="F66" s="1"/>
      <c r="G66" s="44" t="s">
        <v>94</v>
      </c>
      <c r="H66" s="41" t="s">
        <v>181</v>
      </c>
      <c r="I66" s="42">
        <v>3</v>
      </c>
      <c r="J66" s="41" t="s">
        <v>95</v>
      </c>
      <c r="K66" s="6"/>
      <c r="L66" s="4" t="s">
        <v>175</v>
      </c>
      <c r="M66" s="9"/>
      <c r="N66" s="23">
        <f t="shared" si="0"/>
        <v>-3</v>
      </c>
      <c r="P66" s="29"/>
      <c r="Q66" s="30"/>
      <c r="R66" s="30"/>
      <c r="S66" s="31"/>
    </row>
    <row r="67" spans="1:19" ht="31" x14ac:dyDescent="0.3">
      <c r="A67" s="1"/>
      <c r="B67" s="1"/>
      <c r="C67" s="1"/>
      <c r="D67" s="1"/>
      <c r="E67" s="1"/>
      <c r="F67" s="1"/>
      <c r="G67" s="44" t="s">
        <v>96</v>
      </c>
      <c r="H67" s="41" t="s">
        <v>97</v>
      </c>
      <c r="I67" s="42">
        <v>3</v>
      </c>
      <c r="J67" s="41" t="s">
        <v>95</v>
      </c>
      <c r="K67" s="6"/>
      <c r="L67" s="4" t="s">
        <v>175</v>
      </c>
      <c r="M67" s="9"/>
      <c r="N67" s="23">
        <f t="shared" si="0"/>
        <v>-3</v>
      </c>
      <c r="P67" s="29"/>
      <c r="Q67" s="30"/>
      <c r="R67" s="30"/>
      <c r="S67" s="31"/>
    </row>
    <row r="68" spans="1:19" ht="62" x14ac:dyDescent="0.3">
      <c r="A68" s="1"/>
      <c r="B68" s="1"/>
      <c r="C68" s="1"/>
      <c r="D68" s="1"/>
      <c r="E68" s="1"/>
      <c r="F68" s="1"/>
      <c r="G68" s="40" t="s">
        <v>160</v>
      </c>
      <c r="H68" s="41" t="s">
        <v>98</v>
      </c>
      <c r="I68" s="42">
        <v>5</v>
      </c>
      <c r="J68" s="41" t="s">
        <v>99</v>
      </c>
      <c r="K68" s="6"/>
      <c r="L68" s="4" t="s">
        <v>175</v>
      </c>
      <c r="M68" s="9"/>
      <c r="N68" s="23">
        <f t="shared" ref="N68:N88" si="1">IF(L68&lt;&gt;"Fully Implemented", -1*I68, 0)</f>
        <v>-5</v>
      </c>
      <c r="P68" s="29"/>
      <c r="Q68" s="30"/>
      <c r="R68" s="30"/>
      <c r="S68" s="31"/>
    </row>
    <row r="69" spans="1:19" ht="31" x14ac:dyDescent="0.3">
      <c r="A69" s="1"/>
      <c r="B69" s="1"/>
      <c r="C69" s="1"/>
      <c r="D69" s="1"/>
      <c r="E69" s="1"/>
      <c r="F69" s="1"/>
      <c r="G69" s="44" t="s">
        <v>100</v>
      </c>
      <c r="H69" s="41" t="s">
        <v>101</v>
      </c>
      <c r="I69" s="42">
        <v>1</v>
      </c>
      <c r="J69" s="43"/>
      <c r="K69" s="3"/>
      <c r="L69" s="4" t="s">
        <v>175</v>
      </c>
      <c r="M69" s="9"/>
      <c r="N69" s="23">
        <f t="shared" si="1"/>
        <v>-1</v>
      </c>
      <c r="P69" s="29"/>
      <c r="Q69" s="30"/>
      <c r="R69" s="30"/>
      <c r="S69" s="31"/>
    </row>
    <row r="70" spans="1:19" ht="46.5" x14ac:dyDescent="0.3">
      <c r="A70" s="1"/>
      <c r="B70" s="1"/>
      <c r="C70" s="1"/>
      <c r="D70" s="1"/>
      <c r="E70" s="1"/>
      <c r="F70" s="1"/>
      <c r="G70" s="44" t="s">
        <v>102</v>
      </c>
      <c r="H70" s="41" t="s">
        <v>219</v>
      </c>
      <c r="I70" s="42">
        <v>1</v>
      </c>
      <c r="J70" s="43"/>
      <c r="K70" s="3"/>
      <c r="L70" s="4" t="s">
        <v>175</v>
      </c>
      <c r="M70" s="9"/>
      <c r="N70" s="23">
        <f t="shared" si="1"/>
        <v>-1</v>
      </c>
      <c r="P70" s="29"/>
      <c r="Q70" s="30"/>
      <c r="R70" s="30"/>
      <c r="S70" s="31"/>
    </row>
    <row r="71" spans="1:19" ht="62" x14ac:dyDescent="0.3">
      <c r="A71" s="1"/>
      <c r="B71" s="1"/>
      <c r="C71" s="1"/>
      <c r="D71" s="1"/>
      <c r="E71" s="1"/>
      <c r="F71" s="1"/>
      <c r="G71" s="44" t="s">
        <v>103</v>
      </c>
      <c r="H71" s="41" t="s">
        <v>220</v>
      </c>
      <c r="I71" s="42">
        <v>1</v>
      </c>
      <c r="J71" s="47"/>
      <c r="K71" s="2"/>
      <c r="L71" s="4" t="s">
        <v>175</v>
      </c>
      <c r="M71" s="9"/>
      <c r="N71" s="23">
        <f t="shared" si="1"/>
        <v>-1</v>
      </c>
      <c r="P71" s="29"/>
      <c r="Q71" s="30"/>
      <c r="R71" s="30"/>
      <c r="S71" s="31"/>
    </row>
    <row r="72" spans="1:19" ht="31" x14ac:dyDescent="0.3">
      <c r="A72" s="1"/>
      <c r="B72" s="1"/>
      <c r="C72" s="1"/>
      <c r="D72" s="1"/>
      <c r="E72" s="1"/>
      <c r="F72" s="1"/>
      <c r="G72" s="44" t="s">
        <v>104</v>
      </c>
      <c r="H72" s="41" t="s">
        <v>105</v>
      </c>
      <c r="I72" s="42">
        <v>5</v>
      </c>
      <c r="J72" s="43"/>
      <c r="K72" s="3"/>
      <c r="L72" s="4" t="s">
        <v>175</v>
      </c>
      <c r="M72" s="9"/>
      <c r="N72" s="23">
        <f t="shared" si="1"/>
        <v>-5</v>
      </c>
      <c r="P72" s="29"/>
      <c r="Q72" s="30"/>
      <c r="R72" s="30"/>
      <c r="S72" s="31"/>
    </row>
    <row r="73" spans="1:19" ht="31" x14ac:dyDescent="0.3">
      <c r="A73" s="1"/>
      <c r="B73" s="1"/>
      <c r="C73" s="1"/>
      <c r="D73" s="1"/>
      <c r="E73" s="1"/>
      <c r="F73" s="1"/>
      <c r="G73" s="44" t="s">
        <v>106</v>
      </c>
      <c r="H73" s="41" t="s">
        <v>221</v>
      </c>
      <c r="I73" s="42">
        <v>3</v>
      </c>
      <c r="J73" s="43"/>
      <c r="K73" s="3"/>
      <c r="L73" s="4" t="s">
        <v>175</v>
      </c>
      <c r="M73" s="9"/>
      <c r="N73" s="23">
        <f t="shared" si="1"/>
        <v>-3</v>
      </c>
      <c r="P73" s="29"/>
      <c r="Q73" s="30"/>
      <c r="R73" s="30"/>
      <c r="S73" s="31"/>
    </row>
    <row r="74" spans="1:19" ht="31" x14ac:dyDescent="0.3">
      <c r="A74" s="1"/>
      <c r="B74" s="1"/>
      <c r="C74" s="1"/>
      <c r="D74" s="1"/>
      <c r="E74" s="1"/>
      <c r="F74" s="1"/>
      <c r="G74" s="44" t="s">
        <v>107</v>
      </c>
      <c r="H74" s="41" t="s">
        <v>108</v>
      </c>
      <c r="I74" s="42">
        <v>1</v>
      </c>
      <c r="J74" s="43"/>
      <c r="K74" s="3"/>
      <c r="L74" s="4" t="s">
        <v>175</v>
      </c>
      <c r="M74" s="9"/>
      <c r="N74" s="23">
        <f t="shared" si="1"/>
        <v>-1</v>
      </c>
      <c r="P74" s="29"/>
      <c r="Q74" s="30"/>
      <c r="R74" s="30"/>
      <c r="S74" s="31"/>
    </row>
    <row r="75" spans="1:19" ht="31" x14ac:dyDescent="0.3">
      <c r="A75" s="1"/>
      <c r="B75" s="1"/>
      <c r="C75" s="1"/>
      <c r="D75" s="1"/>
      <c r="E75" s="1"/>
      <c r="F75" s="1"/>
      <c r="G75" s="44" t="s">
        <v>109</v>
      </c>
      <c r="H75" s="41" t="s">
        <v>110</v>
      </c>
      <c r="I75" s="42">
        <v>3</v>
      </c>
      <c r="J75" s="43"/>
      <c r="K75" s="3"/>
      <c r="L75" s="4" t="s">
        <v>175</v>
      </c>
      <c r="M75" s="9"/>
      <c r="N75" s="23">
        <f t="shared" si="1"/>
        <v>-3</v>
      </c>
      <c r="P75" s="29"/>
      <c r="Q75" s="30"/>
      <c r="R75" s="30"/>
      <c r="S75" s="31"/>
    </row>
    <row r="76" spans="1:19" ht="46.5" x14ac:dyDescent="0.3">
      <c r="A76" s="1"/>
      <c r="B76" s="1"/>
      <c r="C76" s="1"/>
      <c r="D76" s="1"/>
      <c r="E76" s="1"/>
      <c r="F76" s="1"/>
      <c r="G76" s="44" t="s">
        <v>111</v>
      </c>
      <c r="H76" s="41" t="s">
        <v>182</v>
      </c>
      <c r="I76" s="42">
        <v>5</v>
      </c>
      <c r="J76" s="47"/>
      <c r="K76" s="2"/>
      <c r="L76" s="4" t="s">
        <v>175</v>
      </c>
      <c r="M76" s="9"/>
      <c r="N76" s="23">
        <f t="shared" si="1"/>
        <v>-5</v>
      </c>
      <c r="P76" s="29"/>
      <c r="Q76" s="30"/>
      <c r="R76" s="30"/>
      <c r="S76" s="31"/>
    </row>
    <row r="77" spans="1:19" ht="46.5" x14ac:dyDescent="0.3">
      <c r="A77" s="1"/>
      <c r="B77" s="1"/>
      <c r="C77" s="1"/>
      <c r="D77" s="1"/>
      <c r="E77" s="1"/>
      <c r="F77" s="1"/>
      <c r="G77" s="40" t="s">
        <v>161</v>
      </c>
      <c r="H77" s="41" t="s">
        <v>112</v>
      </c>
      <c r="I77" s="42">
        <v>5</v>
      </c>
      <c r="J77" s="47"/>
      <c r="K77" s="2"/>
      <c r="L77" s="4" t="s">
        <v>175</v>
      </c>
      <c r="M77" s="9"/>
      <c r="N77" s="23">
        <f t="shared" si="1"/>
        <v>-5</v>
      </c>
      <c r="P77" s="29"/>
      <c r="Q77" s="30"/>
      <c r="R77" s="30"/>
      <c r="S77" s="31"/>
    </row>
    <row r="78" spans="1:19" ht="31" x14ac:dyDescent="0.3">
      <c r="A78" s="1"/>
      <c r="B78" s="1"/>
      <c r="C78" s="1"/>
      <c r="D78" s="1"/>
      <c r="E78" s="1"/>
      <c r="F78" s="1"/>
      <c r="G78" s="44" t="s">
        <v>113</v>
      </c>
      <c r="H78" s="41" t="s">
        <v>114</v>
      </c>
      <c r="I78" s="42">
        <v>5</v>
      </c>
      <c r="J78" s="43"/>
      <c r="K78" s="3"/>
      <c r="L78" s="4" t="s">
        <v>175</v>
      </c>
      <c r="M78" s="9"/>
      <c r="N78" s="23">
        <f t="shared" si="1"/>
        <v>-5</v>
      </c>
      <c r="P78" s="29"/>
      <c r="Q78" s="30"/>
      <c r="R78" s="30"/>
      <c r="S78" s="31"/>
    </row>
    <row r="79" spans="1:19" ht="31" x14ac:dyDescent="0.35">
      <c r="A79" s="1"/>
      <c r="B79" s="1"/>
      <c r="C79" s="1"/>
      <c r="D79" s="1"/>
      <c r="E79" s="1"/>
      <c r="F79" s="1"/>
      <c r="G79" s="40" t="s">
        <v>162</v>
      </c>
      <c r="H79" s="41" t="s">
        <v>115</v>
      </c>
      <c r="I79" s="42">
        <v>1</v>
      </c>
      <c r="J79" s="45"/>
      <c r="K79" s="7"/>
      <c r="L79" s="4" t="s">
        <v>175</v>
      </c>
      <c r="M79" s="9"/>
      <c r="N79" s="23">
        <f t="shared" si="1"/>
        <v>-1</v>
      </c>
      <c r="P79" s="29"/>
      <c r="Q79" s="30"/>
      <c r="R79" s="30"/>
      <c r="S79" s="31"/>
    </row>
    <row r="80" spans="1:19" ht="31" x14ac:dyDescent="0.35">
      <c r="A80" s="1"/>
      <c r="B80" s="1"/>
      <c r="C80" s="1"/>
      <c r="D80" s="1"/>
      <c r="E80" s="1"/>
      <c r="F80" s="1"/>
      <c r="G80" s="40" t="s">
        <v>163</v>
      </c>
      <c r="H80" s="41" t="s">
        <v>116</v>
      </c>
      <c r="I80" s="42">
        <v>1</v>
      </c>
      <c r="J80" s="45"/>
      <c r="K80" s="7"/>
      <c r="L80" s="4" t="s">
        <v>175</v>
      </c>
      <c r="M80" s="9"/>
      <c r="N80" s="23">
        <f t="shared" si="1"/>
        <v>-1</v>
      </c>
      <c r="P80" s="29"/>
      <c r="Q80" s="30"/>
      <c r="R80" s="30"/>
      <c r="S80" s="31"/>
    </row>
    <row r="81" spans="1:19" ht="31" x14ac:dyDescent="0.35">
      <c r="A81" s="1"/>
      <c r="B81" s="1"/>
      <c r="C81" s="1"/>
      <c r="D81" s="1"/>
      <c r="E81" s="1"/>
      <c r="F81" s="1"/>
      <c r="G81" s="40" t="s">
        <v>164</v>
      </c>
      <c r="H81" s="41" t="s">
        <v>117</v>
      </c>
      <c r="I81" s="42">
        <v>1</v>
      </c>
      <c r="J81" s="45"/>
      <c r="K81" s="7"/>
      <c r="L81" s="4" t="s">
        <v>175</v>
      </c>
      <c r="M81" s="9"/>
      <c r="N81" s="23">
        <f t="shared" si="1"/>
        <v>-1</v>
      </c>
      <c r="P81" s="29"/>
      <c r="Q81" s="30"/>
      <c r="R81" s="30"/>
      <c r="S81" s="31"/>
    </row>
    <row r="82" spans="1:19" ht="31" x14ac:dyDescent="0.3">
      <c r="A82" s="1"/>
      <c r="B82" s="1"/>
      <c r="C82" s="1"/>
      <c r="D82" s="1"/>
      <c r="E82" s="1"/>
      <c r="F82" s="1"/>
      <c r="G82" s="44" t="s">
        <v>118</v>
      </c>
      <c r="H82" s="41" t="s">
        <v>119</v>
      </c>
      <c r="I82" s="42">
        <v>1</v>
      </c>
      <c r="J82" s="43"/>
      <c r="K82" s="3"/>
      <c r="L82" s="4" t="s">
        <v>175</v>
      </c>
      <c r="M82" s="9"/>
      <c r="N82" s="23">
        <f t="shared" si="1"/>
        <v>-1</v>
      </c>
      <c r="P82" s="29"/>
      <c r="Q82" s="30"/>
      <c r="R82" s="30"/>
      <c r="S82" s="31"/>
    </row>
    <row r="83" spans="1:19" ht="93" x14ac:dyDescent="0.3">
      <c r="A83" s="1"/>
      <c r="B83" s="1"/>
      <c r="C83" s="1"/>
      <c r="D83" s="1"/>
      <c r="E83" s="1"/>
      <c r="F83" s="1"/>
      <c r="G83" s="44" t="s">
        <v>120</v>
      </c>
      <c r="H83" s="41" t="s">
        <v>222</v>
      </c>
      <c r="I83" s="42">
        <v>3</v>
      </c>
      <c r="J83" s="47"/>
      <c r="K83" s="2"/>
      <c r="L83" s="4" t="s">
        <v>175</v>
      </c>
      <c r="M83" s="9"/>
      <c r="N83" s="23">
        <f t="shared" si="1"/>
        <v>-3</v>
      </c>
      <c r="P83" s="29"/>
      <c r="Q83" s="30"/>
      <c r="R83" s="30"/>
      <c r="S83" s="31"/>
    </row>
    <row r="84" spans="1:19" ht="62" x14ac:dyDescent="0.3">
      <c r="A84" s="1"/>
      <c r="B84" s="1"/>
      <c r="C84" s="1"/>
      <c r="D84" s="1"/>
      <c r="E84" s="1"/>
      <c r="F84" s="1"/>
      <c r="G84" s="44" t="s">
        <v>121</v>
      </c>
      <c r="H84" s="41" t="s">
        <v>183</v>
      </c>
      <c r="I84" s="42">
        <v>5</v>
      </c>
      <c r="J84" s="47"/>
      <c r="K84" s="2"/>
      <c r="L84" s="4" t="s">
        <v>175</v>
      </c>
      <c r="M84" s="9"/>
      <c r="N84" s="23">
        <f t="shared" si="1"/>
        <v>-5</v>
      </c>
      <c r="P84" s="29"/>
      <c r="Q84" s="30"/>
      <c r="R84" s="30"/>
      <c r="S84" s="31"/>
    </row>
    <row r="85" spans="1:19" ht="31" x14ac:dyDescent="0.3">
      <c r="A85" s="1"/>
      <c r="B85" s="1"/>
      <c r="C85" s="1"/>
      <c r="D85" s="1"/>
      <c r="E85" s="1"/>
      <c r="F85" s="1"/>
      <c r="G85" s="44" t="s">
        <v>122</v>
      </c>
      <c r="H85" s="41" t="s">
        <v>123</v>
      </c>
      <c r="I85" s="42">
        <v>1</v>
      </c>
      <c r="J85" s="43"/>
      <c r="K85" s="3"/>
      <c r="L85" s="4" t="s">
        <v>175</v>
      </c>
      <c r="M85" s="9"/>
      <c r="N85" s="23">
        <f t="shared" si="1"/>
        <v>-1</v>
      </c>
      <c r="P85" s="29"/>
      <c r="Q85" s="30"/>
      <c r="R85" s="30"/>
      <c r="S85" s="31"/>
    </row>
    <row r="86" spans="1:19" ht="46.5" x14ac:dyDescent="0.3">
      <c r="A86" s="1"/>
      <c r="B86" s="1"/>
      <c r="C86" s="1"/>
      <c r="D86" s="1"/>
      <c r="E86" s="1"/>
      <c r="F86" s="1"/>
      <c r="G86" s="44" t="s">
        <v>124</v>
      </c>
      <c r="H86" s="41" t="s">
        <v>125</v>
      </c>
      <c r="I86" s="42">
        <v>5</v>
      </c>
      <c r="J86" s="43"/>
      <c r="K86" s="3"/>
      <c r="L86" s="4" t="s">
        <v>175</v>
      </c>
      <c r="M86" s="9"/>
      <c r="N86" s="23">
        <f t="shared" si="1"/>
        <v>-5</v>
      </c>
      <c r="P86" s="29"/>
      <c r="Q86" s="30"/>
      <c r="R86" s="30"/>
      <c r="S86" s="31"/>
    </row>
    <row r="87" spans="1:19" ht="46.5" x14ac:dyDescent="0.3">
      <c r="A87" s="1"/>
      <c r="B87" s="1"/>
      <c r="C87" s="1"/>
      <c r="D87" s="1"/>
      <c r="E87" s="1"/>
      <c r="F87" s="1"/>
      <c r="G87" s="44" t="s">
        <v>126</v>
      </c>
      <c r="H87" s="41" t="s">
        <v>184</v>
      </c>
      <c r="I87" s="42">
        <v>3</v>
      </c>
      <c r="J87" s="47"/>
      <c r="K87" s="2"/>
      <c r="L87" s="4" t="s">
        <v>175</v>
      </c>
      <c r="M87" s="9"/>
      <c r="N87" s="23">
        <f t="shared" si="1"/>
        <v>-3</v>
      </c>
      <c r="P87" s="29"/>
      <c r="Q87" s="30"/>
      <c r="R87" s="30"/>
      <c r="S87" s="31"/>
    </row>
    <row r="88" spans="1:19" ht="31" x14ac:dyDescent="0.3">
      <c r="A88" s="1"/>
      <c r="B88" s="1"/>
      <c r="C88" s="1"/>
      <c r="D88" s="1"/>
      <c r="E88" s="1"/>
      <c r="F88" s="1"/>
      <c r="G88" s="44" t="s">
        <v>127</v>
      </c>
      <c r="H88" s="41" t="s">
        <v>185</v>
      </c>
      <c r="I88" s="42">
        <v>5</v>
      </c>
      <c r="J88" s="43"/>
      <c r="K88" s="3"/>
      <c r="L88" s="4" t="s">
        <v>175</v>
      </c>
      <c r="M88" s="9"/>
      <c r="N88" s="23">
        <f t="shared" si="1"/>
        <v>-5</v>
      </c>
      <c r="P88" s="29"/>
      <c r="Q88" s="30"/>
      <c r="R88" s="30"/>
      <c r="S88" s="31"/>
    </row>
    <row r="89" spans="1:19" ht="108.5" x14ac:dyDescent="0.3">
      <c r="A89" s="1"/>
      <c r="B89" s="1"/>
      <c r="C89" s="1"/>
      <c r="D89" s="1"/>
      <c r="E89" s="1"/>
      <c r="F89" s="1"/>
      <c r="G89" s="44" t="s">
        <v>128</v>
      </c>
      <c r="H89" s="41" t="s">
        <v>129</v>
      </c>
      <c r="I89" s="48" t="s">
        <v>130</v>
      </c>
      <c r="J89" s="47" t="s">
        <v>131</v>
      </c>
      <c r="K89" s="2"/>
      <c r="L89" s="4" t="s">
        <v>175</v>
      </c>
      <c r="M89" s="9"/>
      <c r="N89" s="23">
        <f>IF(L89&lt;&gt;"Fully Implemented", -1000, 0)</f>
        <v>-1000</v>
      </c>
      <c r="P89" s="29"/>
      <c r="Q89" s="30"/>
      <c r="R89" s="30"/>
      <c r="S89" s="31"/>
    </row>
    <row r="90" spans="1:19" ht="77.5" x14ac:dyDescent="0.3">
      <c r="A90" s="1"/>
      <c r="B90" s="1"/>
      <c r="C90" s="1"/>
      <c r="D90" s="1"/>
      <c r="E90" s="1"/>
      <c r="F90" s="1"/>
      <c r="G90" s="40" t="s">
        <v>165</v>
      </c>
      <c r="H90" s="41" t="s">
        <v>186</v>
      </c>
      <c r="I90" s="42">
        <v>5</v>
      </c>
      <c r="J90" s="47"/>
      <c r="K90" s="2"/>
      <c r="L90" s="4" t="s">
        <v>175</v>
      </c>
      <c r="M90" s="9"/>
      <c r="N90" s="23">
        <f t="shared" ref="N90:N99" si="2">IF(L90&lt;&gt;"Fully Implemented", -1*I90, 0)</f>
        <v>-5</v>
      </c>
      <c r="P90" s="29"/>
      <c r="Q90" s="30"/>
      <c r="R90" s="30"/>
      <c r="S90" s="31"/>
    </row>
    <row r="91" spans="1:19" ht="62" x14ac:dyDescent="0.3">
      <c r="A91" s="1"/>
      <c r="B91" s="1"/>
      <c r="C91" s="1"/>
      <c r="D91" s="1"/>
      <c r="E91" s="1"/>
      <c r="F91" s="1"/>
      <c r="G91" s="44" t="s">
        <v>132</v>
      </c>
      <c r="H91" s="41" t="s">
        <v>133</v>
      </c>
      <c r="I91" s="42">
        <v>5</v>
      </c>
      <c r="J91" s="47"/>
      <c r="K91" s="2"/>
      <c r="L91" s="4" t="s">
        <v>175</v>
      </c>
      <c r="M91" s="9"/>
      <c r="N91" s="23">
        <f t="shared" si="2"/>
        <v>-5</v>
      </c>
      <c r="P91" s="29"/>
      <c r="Q91" s="30"/>
      <c r="R91" s="30"/>
      <c r="S91" s="31"/>
    </row>
    <row r="92" spans="1:19" ht="31" x14ac:dyDescent="0.3">
      <c r="A92" s="1"/>
      <c r="B92" s="1"/>
      <c r="C92" s="1"/>
      <c r="D92" s="1"/>
      <c r="E92" s="1"/>
      <c r="F92" s="1"/>
      <c r="G92" s="44" t="s">
        <v>134</v>
      </c>
      <c r="H92" s="41" t="s">
        <v>135</v>
      </c>
      <c r="I92" s="42">
        <v>1</v>
      </c>
      <c r="J92" s="43"/>
      <c r="K92" s="3"/>
      <c r="L92" s="4" t="s">
        <v>175</v>
      </c>
      <c r="M92" s="9"/>
      <c r="N92" s="23">
        <f t="shared" si="2"/>
        <v>-1</v>
      </c>
      <c r="P92" s="29"/>
      <c r="Q92" s="30"/>
      <c r="R92" s="30"/>
      <c r="S92" s="31"/>
    </row>
    <row r="93" spans="1:19" ht="31" x14ac:dyDescent="0.3">
      <c r="A93" s="1"/>
      <c r="B93" s="1"/>
      <c r="C93" s="1"/>
      <c r="D93" s="1"/>
      <c r="E93" s="1"/>
      <c r="F93" s="1"/>
      <c r="G93" s="44" t="s">
        <v>136</v>
      </c>
      <c r="H93" s="41" t="s">
        <v>223</v>
      </c>
      <c r="I93" s="42">
        <v>1</v>
      </c>
      <c r="J93" s="43"/>
      <c r="K93" s="3"/>
      <c r="L93" s="4" t="s">
        <v>175</v>
      </c>
      <c r="M93" s="9"/>
      <c r="N93" s="23">
        <f t="shared" si="2"/>
        <v>-1</v>
      </c>
      <c r="P93" s="29"/>
      <c r="Q93" s="30"/>
      <c r="R93" s="30"/>
      <c r="S93" s="31"/>
    </row>
    <row r="94" spans="1:19" ht="46.5" x14ac:dyDescent="0.3">
      <c r="A94" s="1"/>
      <c r="B94" s="1"/>
      <c r="C94" s="1"/>
      <c r="D94" s="1"/>
      <c r="E94" s="1"/>
      <c r="F94" s="1"/>
      <c r="G94" s="40" t="s">
        <v>166</v>
      </c>
      <c r="H94" s="41" t="s">
        <v>187</v>
      </c>
      <c r="I94" s="42">
        <v>5</v>
      </c>
      <c r="J94" s="47"/>
      <c r="K94" s="2"/>
      <c r="L94" s="4" t="s">
        <v>175</v>
      </c>
      <c r="M94" s="9"/>
      <c r="N94" s="23">
        <f t="shared" si="2"/>
        <v>-5</v>
      </c>
      <c r="P94" s="29"/>
      <c r="Q94" s="30"/>
      <c r="R94" s="30"/>
      <c r="S94" s="31"/>
    </row>
    <row r="95" spans="1:19" ht="46.5" x14ac:dyDescent="0.3">
      <c r="A95" s="1"/>
      <c r="B95" s="1"/>
      <c r="C95" s="1"/>
      <c r="D95" s="1"/>
      <c r="E95" s="1"/>
      <c r="F95" s="1"/>
      <c r="G95" s="44" t="s">
        <v>137</v>
      </c>
      <c r="H95" s="41" t="s">
        <v>188</v>
      </c>
      <c r="I95" s="42">
        <v>5</v>
      </c>
      <c r="J95" s="47"/>
      <c r="K95" s="2"/>
      <c r="L95" s="4" t="s">
        <v>175</v>
      </c>
      <c r="M95" s="9"/>
      <c r="N95" s="23">
        <f t="shared" si="2"/>
        <v>-5</v>
      </c>
      <c r="P95" s="29"/>
      <c r="Q95" s="30"/>
      <c r="R95" s="30"/>
      <c r="S95" s="31"/>
    </row>
    <row r="96" spans="1:19" ht="77.5" x14ac:dyDescent="0.3">
      <c r="A96" s="1"/>
      <c r="B96" s="1"/>
      <c r="C96" s="1"/>
      <c r="D96" s="1"/>
      <c r="E96" s="1"/>
      <c r="F96" s="1"/>
      <c r="G96" s="44" t="s">
        <v>138</v>
      </c>
      <c r="H96" s="41" t="s">
        <v>224</v>
      </c>
      <c r="I96" s="42">
        <v>1</v>
      </c>
      <c r="J96" s="47"/>
      <c r="K96" s="2"/>
      <c r="L96" s="4" t="s">
        <v>175</v>
      </c>
      <c r="M96" s="9"/>
      <c r="N96" s="23">
        <f t="shared" si="2"/>
        <v>-1</v>
      </c>
      <c r="P96" s="29"/>
      <c r="Q96" s="30"/>
      <c r="R96" s="30"/>
      <c r="S96" s="31"/>
    </row>
    <row r="97" spans="1:19" ht="62" x14ac:dyDescent="0.3">
      <c r="A97" s="1"/>
      <c r="B97" s="1"/>
      <c r="C97" s="1"/>
      <c r="D97" s="1"/>
      <c r="E97" s="1"/>
      <c r="F97" s="1"/>
      <c r="G97" s="44" t="s">
        <v>139</v>
      </c>
      <c r="H97" s="41" t="s">
        <v>140</v>
      </c>
      <c r="I97" s="42">
        <v>3</v>
      </c>
      <c r="J97" s="47"/>
      <c r="K97" s="2"/>
      <c r="L97" s="4" t="s">
        <v>175</v>
      </c>
      <c r="M97" s="9"/>
      <c r="N97" s="23">
        <f t="shared" si="2"/>
        <v>-3</v>
      </c>
      <c r="P97" s="29"/>
      <c r="Q97" s="30"/>
      <c r="R97" s="30"/>
      <c r="S97" s="31"/>
    </row>
    <row r="98" spans="1:19" ht="46.5" x14ac:dyDescent="0.3">
      <c r="A98" s="1"/>
      <c r="B98" s="1"/>
      <c r="C98" s="1"/>
      <c r="D98" s="1"/>
      <c r="E98" s="1"/>
      <c r="F98" s="1"/>
      <c r="G98" s="44" t="s">
        <v>141</v>
      </c>
      <c r="H98" s="41" t="s">
        <v>142</v>
      </c>
      <c r="I98" s="42">
        <v>1</v>
      </c>
      <c r="J98" s="47"/>
      <c r="K98" s="2"/>
      <c r="L98" s="4" t="s">
        <v>175</v>
      </c>
      <c r="M98" s="9"/>
      <c r="N98" s="23">
        <f t="shared" si="2"/>
        <v>-1</v>
      </c>
      <c r="P98" s="29"/>
      <c r="Q98" s="30"/>
      <c r="R98" s="30"/>
      <c r="S98" s="31"/>
    </row>
    <row r="99" spans="1:19" ht="31" x14ac:dyDescent="0.3">
      <c r="A99" s="1"/>
      <c r="B99" s="1"/>
      <c r="C99" s="1"/>
      <c r="D99" s="1"/>
      <c r="E99" s="1"/>
      <c r="F99" s="1"/>
      <c r="G99" s="46">
        <v>40250</v>
      </c>
      <c r="H99" s="41" t="s">
        <v>257</v>
      </c>
      <c r="I99" s="42">
        <v>1</v>
      </c>
      <c r="J99" s="43"/>
      <c r="K99" s="3"/>
      <c r="L99" s="4" t="s">
        <v>175</v>
      </c>
      <c r="M99" s="9"/>
      <c r="N99" s="23">
        <f t="shared" si="2"/>
        <v>-1</v>
      </c>
      <c r="P99" s="29"/>
      <c r="Q99" s="30"/>
      <c r="R99" s="30"/>
      <c r="S99" s="31"/>
    </row>
    <row r="100" spans="1:19" ht="62" x14ac:dyDescent="0.3">
      <c r="A100" s="1"/>
      <c r="B100" s="1"/>
      <c r="C100" s="1"/>
      <c r="D100" s="1"/>
      <c r="E100" s="1"/>
      <c r="F100" s="1"/>
      <c r="G100" s="46">
        <v>40615</v>
      </c>
      <c r="H100" s="41" t="s">
        <v>143</v>
      </c>
      <c r="I100" s="48" t="s">
        <v>144</v>
      </c>
      <c r="J100" s="41" t="s">
        <v>7</v>
      </c>
      <c r="K100" s="6"/>
      <c r="L100" s="4" t="s">
        <v>175</v>
      </c>
      <c r="M100" s="9"/>
      <c r="N100" s="23">
        <f>IF(L100="CUI is encrypted but not using FIPS-validated cryptography",-3,IF(L100="All CUI is encrypted using FIPS-validated cryptography",0,-5))</f>
        <v>-5</v>
      </c>
      <c r="P100" s="29"/>
      <c r="Q100" s="30"/>
      <c r="R100" s="30"/>
      <c r="S100" s="31"/>
    </row>
    <row r="101" spans="1:19" ht="46.5" x14ac:dyDescent="0.3">
      <c r="A101" s="1"/>
      <c r="B101" s="1"/>
      <c r="C101" s="1"/>
      <c r="D101" s="1"/>
      <c r="E101" s="1"/>
      <c r="F101" s="1"/>
      <c r="G101" s="46">
        <v>40981</v>
      </c>
      <c r="H101" s="41" t="s">
        <v>189</v>
      </c>
      <c r="I101" s="42">
        <v>1</v>
      </c>
      <c r="J101" s="43"/>
      <c r="K101" s="3"/>
      <c r="L101" s="4" t="s">
        <v>175</v>
      </c>
      <c r="M101" s="9"/>
      <c r="N101" s="23">
        <f t="shared" ref="N101:N112" si="3">IF(L101&lt;&gt;"Fully Implemented", -1*I101, 0)</f>
        <v>-1</v>
      </c>
      <c r="P101" s="29"/>
      <c r="Q101" s="30"/>
      <c r="R101" s="30"/>
      <c r="S101" s="31"/>
    </row>
    <row r="102" spans="1:19" ht="15.5" x14ac:dyDescent="0.35">
      <c r="A102" s="1"/>
      <c r="B102" s="1"/>
      <c r="C102" s="1"/>
      <c r="D102" s="1"/>
      <c r="E102" s="1"/>
      <c r="F102" s="1"/>
      <c r="G102" s="46">
        <v>41346</v>
      </c>
      <c r="H102" s="41" t="s">
        <v>145</v>
      </c>
      <c r="I102" s="42">
        <v>1</v>
      </c>
      <c r="J102" s="45"/>
      <c r="K102" s="7"/>
      <c r="L102" s="4" t="s">
        <v>175</v>
      </c>
      <c r="M102" s="8"/>
      <c r="N102" s="23">
        <f t="shared" si="3"/>
        <v>-1</v>
      </c>
      <c r="P102" s="29"/>
      <c r="Q102" s="30"/>
      <c r="R102" s="30"/>
      <c r="S102" s="31"/>
    </row>
    <row r="103" spans="1:19" ht="31" x14ac:dyDescent="0.3">
      <c r="A103" s="1"/>
      <c r="B103" s="1"/>
      <c r="C103" s="1"/>
      <c r="D103" s="1"/>
      <c r="E103" s="1"/>
      <c r="F103" s="1"/>
      <c r="G103" s="46">
        <v>41711</v>
      </c>
      <c r="H103" s="41" t="s">
        <v>190</v>
      </c>
      <c r="I103" s="42">
        <v>1</v>
      </c>
      <c r="J103" s="43"/>
      <c r="K103" s="3"/>
      <c r="L103" s="4" t="s">
        <v>175</v>
      </c>
      <c r="M103" s="4"/>
      <c r="N103" s="23">
        <f t="shared" si="3"/>
        <v>-1</v>
      </c>
      <c r="P103" s="29"/>
      <c r="Q103" s="30"/>
      <c r="R103" s="30"/>
      <c r="S103" s="31"/>
    </row>
    <row r="104" spans="1:19" ht="15.5" x14ac:dyDescent="0.3">
      <c r="A104" s="1"/>
      <c r="B104" s="1"/>
      <c r="C104" s="1"/>
      <c r="D104" s="1"/>
      <c r="E104" s="1"/>
      <c r="F104" s="1"/>
      <c r="G104" s="46">
        <v>42076</v>
      </c>
      <c r="H104" s="41" t="s">
        <v>146</v>
      </c>
      <c r="I104" s="42">
        <v>5</v>
      </c>
      <c r="J104" s="43"/>
      <c r="K104" s="3"/>
      <c r="L104" s="4" t="s">
        <v>175</v>
      </c>
      <c r="M104" s="4"/>
      <c r="N104" s="23">
        <f t="shared" si="3"/>
        <v>-5</v>
      </c>
      <c r="P104" s="29"/>
      <c r="Q104" s="30"/>
      <c r="R104" s="30"/>
      <c r="S104" s="31"/>
    </row>
    <row r="105" spans="1:19" ht="15.5" x14ac:dyDescent="0.35">
      <c r="A105" s="1"/>
      <c r="B105" s="1"/>
      <c r="C105" s="1"/>
      <c r="D105" s="1"/>
      <c r="E105" s="1"/>
      <c r="F105" s="1"/>
      <c r="G105" s="46">
        <v>42442</v>
      </c>
      <c r="H105" s="41" t="s">
        <v>147</v>
      </c>
      <c r="I105" s="42">
        <v>1</v>
      </c>
      <c r="J105" s="45"/>
      <c r="K105" s="7"/>
      <c r="L105" s="4" t="s">
        <v>175</v>
      </c>
      <c r="M105" s="8"/>
      <c r="N105" s="23">
        <f t="shared" si="3"/>
        <v>-1</v>
      </c>
      <c r="P105" s="29"/>
      <c r="Q105" s="30"/>
      <c r="R105" s="30"/>
      <c r="S105" s="31"/>
    </row>
    <row r="106" spans="1:19" ht="31" x14ac:dyDescent="0.3">
      <c r="A106" s="1"/>
      <c r="B106" s="1"/>
      <c r="C106" s="1"/>
      <c r="D106" s="1"/>
      <c r="E106" s="1"/>
      <c r="F106" s="1"/>
      <c r="G106" s="40" t="s">
        <v>167</v>
      </c>
      <c r="H106" s="41" t="s">
        <v>148</v>
      </c>
      <c r="I106" s="42">
        <v>5</v>
      </c>
      <c r="J106" s="43"/>
      <c r="K106" s="3"/>
      <c r="L106" s="4" t="s">
        <v>175</v>
      </c>
      <c r="M106" s="4"/>
      <c r="N106" s="23">
        <f t="shared" si="3"/>
        <v>-5</v>
      </c>
      <c r="P106" s="29"/>
      <c r="Q106" s="30"/>
      <c r="R106" s="30"/>
      <c r="S106" s="31"/>
    </row>
    <row r="107" spans="1:19" ht="31" x14ac:dyDescent="0.3">
      <c r="A107" s="1"/>
      <c r="B107" s="1"/>
      <c r="C107" s="1"/>
      <c r="D107" s="1"/>
      <c r="E107" s="1"/>
      <c r="F107" s="1"/>
      <c r="G107" s="40" t="s">
        <v>168</v>
      </c>
      <c r="H107" s="41" t="s">
        <v>149</v>
      </c>
      <c r="I107" s="42">
        <v>5</v>
      </c>
      <c r="J107" s="43"/>
      <c r="K107" s="3"/>
      <c r="L107" s="4" t="s">
        <v>175</v>
      </c>
      <c r="M107" s="4"/>
      <c r="N107" s="23">
        <f t="shared" si="3"/>
        <v>-5</v>
      </c>
      <c r="P107" s="29"/>
      <c r="Q107" s="30"/>
      <c r="R107" s="30"/>
      <c r="S107" s="31"/>
    </row>
    <row r="108" spans="1:19" ht="31" x14ac:dyDescent="0.3">
      <c r="A108" s="1"/>
      <c r="B108" s="1"/>
      <c r="C108" s="1"/>
      <c r="D108" s="1"/>
      <c r="E108" s="1"/>
      <c r="F108" s="1"/>
      <c r="G108" s="44" t="s">
        <v>150</v>
      </c>
      <c r="H108" s="41" t="s">
        <v>225</v>
      </c>
      <c r="I108" s="42">
        <v>5</v>
      </c>
      <c r="J108" s="43"/>
      <c r="K108" s="3"/>
      <c r="L108" s="4" t="s">
        <v>175</v>
      </c>
      <c r="M108" s="4"/>
      <c r="N108" s="23">
        <f t="shared" si="3"/>
        <v>-5</v>
      </c>
      <c r="P108" s="29"/>
      <c r="Q108" s="30"/>
      <c r="R108" s="30"/>
      <c r="S108" s="31"/>
    </row>
    <row r="109" spans="1:19" ht="31" x14ac:dyDescent="0.3">
      <c r="A109" s="1"/>
      <c r="B109" s="1"/>
      <c r="C109" s="1"/>
      <c r="D109" s="1"/>
      <c r="E109" s="1"/>
      <c r="F109" s="1"/>
      <c r="G109" s="40" t="s">
        <v>169</v>
      </c>
      <c r="H109" s="41" t="s">
        <v>151</v>
      </c>
      <c r="I109" s="42">
        <v>5</v>
      </c>
      <c r="J109" s="43"/>
      <c r="K109" s="3"/>
      <c r="L109" s="4" t="s">
        <v>175</v>
      </c>
      <c r="M109" s="4"/>
      <c r="N109" s="23">
        <f t="shared" si="3"/>
        <v>-5</v>
      </c>
      <c r="P109" s="29"/>
      <c r="Q109" s="30"/>
      <c r="R109" s="30"/>
      <c r="S109" s="31"/>
    </row>
    <row r="110" spans="1:19" ht="46.5" x14ac:dyDescent="0.3">
      <c r="A110" s="1"/>
      <c r="B110" s="1"/>
      <c r="C110" s="1"/>
      <c r="D110" s="1"/>
      <c r="E110" s="1"/>
      <c r="F110" s="1"/>
      <c r="G110" s="40" t="s">
        <v>170</v>
      </c>
      <c r="H110" s="41" t="s">
        <v>226</v>
      </c>
      <c r="I110" s="42">
        <v>3</v>
      </c>
      <c r="J110" s="47"/>
      <c r="K110" s="2"/>
      <c r="L110" s="4" t="s">
        <v>175</v>
      </c>
      <c r="M110" s="10"/>
      <c r="N110" s="23">
        <f t="shared" si="3"/>
        <v>-3</v>
      </c>
      <c r="P110" s="29"/>
      <c r="Q110" s="30"/>
      <c r="R110" s="30"/>
      <c r="S110" s="31"/>
    </row>
    <row r="111" spans="1:19" ht="46.5" x14ac:dyDescent="0.3">
      <c r="A111" s="1"/>
      <c r="B111" s="1"/>
      <c r="C111" s="1"/>
      <c r="D111" s="1"/>
      <c r="E111" s="1"/>
      <c r="F111" s="1"/>
      <c r="G111" s="44" t="s">
        <v>152</v>
      </c>
      <c r="H111" s="41" t="s">
        <v>227</v>
      </c>
      <c r="I111" s="42">
        <v>5</v>
      </c>
      <c r="J111" s="47"/>
      <c r="K111" s="2"/>
      <c r="L111" s="4" t="s">
        <v>175</v>
      </c>
      <c r="M111" s="10"/>
      <c r="N111" s="23">
        <f t="shared" si="3"/>
        <v>-5</v>
      </c>
      <c r="P111" s="29"/>
      <c r="Q111" s="30"/>
      <c r="R111" s="30"/>
      <c r="S111" s="31"/>
    </row>
    <row r="112" spans="1:19" ht="32.15" customHeight="1" thickBot="1" x14ac:dyDescent="0.35">
      <c r="A112" s="1"/>
      <c r="B112" s="1"/>
      <c r="C112" s="1"/>
      <c r="D112" s="1"/>
      <c r="E112" s="1"/>
      <c r="F112" s="1"/>
      <c r="G112" s="60" t="s">
        <v>153</v>
      </c>
      <c r="H112" s="61" t="s">
        <v>228</v>
      </c>
      <c r="I112" s="62">
        <v>3</v>
      </c>
      <c r="J112" s="63"/>
      <c r="K112" s="64"/>
      <c r="L112" s="65" t="s">
        <v>175</v>
      </c>
      <c r="M112" s="65"/>
      <c r="N112" s="66">
        <f t="shared" si="3"/>
        <v>-3</v>
      </c>
      <c r="P112" s="32"/>
      <c r="Q112" s="33"/>
      <c r="R112" s="33"/>
      <c r="S112" s="34"/>
    </row>
    <row r="113" spans="1:14" ht="47" customHeight="1" thickBot="1" x14ac:dyDescent="0.35">
      <c r="A113" s="1"/>
      <c r="B113" s="1"/>
      <c r="C113" s="1"/>
      <c r="D113" s="1"/>
      <c r="E113" s="1"/>
      <c r="F113" s="1"/>
      <c r="G113" s="100" t="s">
        <v>229</v>
      </c>
      <c r="H113" s="101"/>
      <c r="I113" s="101"/>
      <c r="J113" s="101"/>
      <c r="K113" s="101"/>
      <c r="L113" s="101"/>
      <c r="M113" s="101"/>
      <c r="N113" s="102"/>
    </row>
  </sheetData>
  <sheetProtection algorithmName="SHA-512" hashValue="XjUtGrBskMIpcd8Ts7UcWMuw0f5FUpwE3lcNl/hxG9nBD6QR7FWLqarotHmFBG7ppJsYGKaxJtGrZH3ocTMYHg==" saltValue="abBpl+twPBMo7p3un0Z/hw==" spinCount="100000" sheet="1" formatCells="0" formatColumns="0" formatRows="0" insertColumns="0" insertRows="0" insertHyperlinks="0" sort="0" autoFilter="0" pivotTables="0"/>
  <protectedRanges>
    <protectedRange algorithmName="SHA-512" hashValue="9CgZL3hgn6lOIVv1FAH7PuxDLBNaBRYpxOx+1RDQ3+hOdhvJseNTO+UP0xE/mfpV4gvVokTnHxTWXbGALyg7Wg==" saltValue="ThzSk+LWKK9kEJhrgNJyDg==" spinCount="100000" sqref="D3:E3" name="ScoreInfo"/>
  </protectedRanges>
  <mergeCells count="5">
    <mergeCell ref="G1:N1"/>
    <mergeCell ref="P1:S1"/>
    <mergeCell ref="A1:E1"/>
    <mergeCell ref="G113:N113"/>
    <mergeCell ref="G2:H2"/>
  </mergeCells>
  <dataValidations count="1">
    <dataValidation type="date" operator="greaterThan" allowBlank="1" showInputMessage="1" showErrorMessage="1" sqref="M3:M112" xr:uid="{72A2D590-BC10-4ABB-9680-645ABCA2A4CF}">
      <formula1>32874</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AF6312F1-98DA-4876-AA84-D406523E5DC8}">
          <x14:formula1>
            <xm:f>References!$A$1:$A$5</xm:f>
          </x14:formula1>
          <xm:sqref>L101:L112 L3:L47 L49:L99</xm:sqref>
        </x14:dataValidation>
        <x14:dataValidation type="list" allowBlank="1" showInputMessage="1" showErrorMessage="1" xr:uid="{F6AAB421-FCC2-4828-B24B-3969F9866CB4}">
          <x14:formula1>
            <xm:f>References!$A$14:$A$18</xm:f>
          </x14:formula1>
          <xm:sqref>L100</xm:sqref>
        </x14:dataValidation>
        <x14:dataValidation type="list" allowBlank="1" showInputMessage="1" showErrorMessage="1" xr:uid="{6E520DCB-164D-4D70-B80C-6E5E5BEB42AF}">
          <x14:formula1>
            <xm:f>References!$A$7:$A$11</xm:f>
          </x14:formula1>
          <xm:sqref>L48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C7CC8-C01F-4401-BF74-EB61B92E2901}">
  <dimension ref="A1:G26"/>
  <sheetViews>
    <sheetView workbookViewId="0">
      <selection activeCell="A2" sqref="A2"/>
    </sheetView>
  </sheetViews>
  <sheetFormatPr defaultColWidth="9" defaultRowHeight="15.5" x14ac:dyDescent="0.3"/>
  <cols>
    <col min="1" max="1" width="59.296875" style="53" customWidth="1"/>
    <col min="2" max="6" width="9" style="53"/>
    <col min="7" max="7" width="25" style="53" customWidth="1"/>
    <col min="8" max="16384" width="9" style="53"/>
  </cols>
  <sheetData>
    <row r="1" spans="1:7" x14ac:dyDescent="0.3">
      <c r="A1" s="56" t="s">
        <v>0</v>
      </c>
      <c r="C1" s="108" t="s">
        <v>231</v>
      </c>
      <c r="D1" s="109"/>
      <c r="E1" s="109"/>
      <c r="F1" s="109"/>
      <c r="G1" s="110"/>
    </row>
    <row r="2" spans="1:7" x14ac:dyDescent="0.3">
      <c r="A2" s="55" t="s">
        <v>1</v>
      </c>
      <c r="C2" s="111"/>
      <c r="D2" s="112"/>
      <c r="E2" s="112"/>
      <c r="F2" s="112"/>
      <c r="G2" s="113"/>
    </row>
    <row r="3" spans="1:7" x14ac:dyDescent="0.3">
      <c r="A3" s="55" t="s">
        <v>230</v>
      </c>
      <c r="C3" s="111"/>
      <c r="D3" s="112"/>
      <c r="E3" s="112"/>
      <c r="F3" s="112"/>
      <c r="G3" s="113"/>
    </row>
    <row r="4" spans="1:7" x14ac:dyDescent="0.3">
      <c r="A4" s="57" t="s">
        <v>2</v>
      </c>
      <c r="C4" s="111"/>
      <c r="D4" s="112"/>
      <c r="E4" s="112"/>
      <c r="F4" s="112"/>
      <c r="G4" s="113"/>
    </row>
    <row r="5" spans="1:7" ht="16" thickBot="1" x14ac:dyDescent="0.35">
      <c r="A5" s="54" t="s">
        <v>175</v>
      </c>
      <c r="C5" s="111"/>
      <c r="D5" s="112"/>
      <c r="E5" s="112"/>
      <c r="F5" s="112"/>
      <c r="G5" s="113"/>
    </row>
    <row r="6" spans="1:7" ht="16" thickBot="1" x14ac:dyDescent="0.35">
      <c r="C6" s="111"/>
      <c r="D6" s="112"/>
      <c r="E6" s="112"/>
      <c r="F6" s="112"/>
      <c r="G6" s="113"/>
    </row>
    <row r="7" spans="1:7" x14ac:dyDescent="0.3">
      <c r="A7" s="56" t="s">
        <v>0</v>
      </c>
      <c r="C7" s="111"/>
      <c r="D7" s="112"/>
      <c r="E7" s="112"/>
      <c r="F7" s="112"/>
      <c r="G7" s="113"/>
    </row>
    <row r="8" spans="1:7" x14ac:dyDescent="0.3">
      <c r="A8" s="55" t="s">
        <v>5</v>
      </c>
      <c r="C8" s="111"/>
      <c r="D8" s="112"/>
      <c r="E8" s="112"/>
      <c r="F8" s="112"/>
      <c r="G8" s="113"/>
    </row>
    <row r="9" spans="1:7" x14ac:dyDescent="0.3">
      <c r="A9" s="55" t="s">
        <v>230</v>
      </c>
      <c r="C9" s="111"/>
      <c r="D9" s="112"/>
      <c r="E9" s="112"/>
      <c r="F9" s="112"/>
      <c r="G9" s="113"/>
    </row>
    <row r="10" spans="1:7" x14ac:dyDescent="0.3">
      <c r="A10" s="57" t="s">
        <v>2</v>
      </c>
      <c r="C10" s="111"/>
      <c r="D10" s="112"/>
      <c r="E10" s="112"/>
      <c r="F10" s="112"/>
      <c r="G10" s="113"/>
    </row>
    <row r="11" spans="1:7" ht="16" thickBot="1" x14ac:dyDescent="0.35">
      <c r="A11" s="54" t="s">
        <v>175</v>
      </c>
      <c r="C11" s="111"/>
      <c r="D11" s="112"/>
      <c r="E11" s="112"/>
      <c r="F11" s="112"/>
      <c r="G11" s="113"/>
    </row>
    <row r="12" spans="1:7" x14ac:dyDescent="0.3">
      <c r="C12" s="111"/>
      <c r="D12" s="112"/>
      <c r="E12" s="112"/>
      <c r="F12" s="112"/>
      <c r="G12" s="113"/>
    </row>
    <row r="13" spans="1:7" ht="16" thickBot="1" x14ac:dyDescent="0.35">
      <c r="C13" s="111"/>
      <c r="D13" s="112"/>
      <c r="E13" s="112"/>
      <c r="F13" s="112"/>
      <c r="G13" s="113"/>
    </row>
    <row r="14" spans="1:7" x14ac:dyDescent="0.3">
      <c r="A14" s="56" t="s">
        <v>8</v>
      </c>
      <c r="C14" s="111"/>
      <c r="D14" s="112"/>
      <c r="E14" s="112"/>
      <c r="F14" s="112"/>
      <c r="G14" s="113"/>
    </row>
    <row r="15" spans="1:7" ht="16" thickBot="1" x14ac:dyDescent="0.35">
      <c r="A15" s="55" t="s">
        <v>10</v>
      </c>
      <c r="C15" s="105" t="s">
        <v>177</v>
      </c>
      <c r="D15" s="106"/>
      <c r="E15" s="106"/>
      <c r="F15" s="106"/>
      <c r="G15" s="107"/>
    </row>
    <row r="16" spans="1:7" ht="15.75" customHeight="1" x14ac:dyDescent="0.3">
      <c r="A16" s="55" t="s">
        <v>9</v>
      </c>
      <c r="C16" s="114" t="s">
        <v>176</v>
      </c>
      <c r="D16" s="115"/>
      <c r="E16" s="115"/>
      <c r="F16" s="115"/>
      <c r="G16" s="116"/>
    </row>
    <row r="17" spans="1:7" ht="16" thickBot="1" x14ac:dyDescent="0.35">
      <c r="A17" s="57" t="s">
        <v>2</v>
      </c>
      <c r="C17" s="117"/>
      <c r="D17" s="118"/>
      <c r="E17" s="118"/>
      <c r="F17" s="118"/>
      <c r="G17" s="119"/>
    </row>
    <row r="18" spans="1:7" ht="16.149999999999999" customHeight="1" thickBot="1" x14ac:dyDescent="0.35">
      <c r="A18" s="54" t="s">
        <v>175</v>
      </c>
      <c r="C18" s="120" t="s">
        <v>178</v>
      </c>
      <c r="D18" s="121"/>
      <c r="E18" s="121"/>
      <c r="F18" s="121"/>
      <c r="G18" s="122"/>
    </row>
    <row r="19" spans="1:7" x14ac:dyDescent="0.3">
      <c r="C19" s="123"/>
      <c r="D19" s="124"/>
      <c r="E19" s="124"/>
      <c r="F19" s="124"/>
      <c r="G19" s="125"/>
    </row>
    <row r="20" spans="1:7" ht="10.5" customHeight="1" thickBot="1" x14ac:dyDescent="0.35">
      <c r="C20" s="123"/>
      <c r="D20" s="124"/>
      <c r="E20" s="124"/>
      <c r="F20" s="124"/>
      <c r="G20" s="125"/>
    </row>
    <row r="21" spans="1:7" ht="51" customHeight="1" x14ac:dyDescent="0.3">
      <c r="A21" s="56" t="s">
        <v>0</v>
      </c>
      <c r="C21" s="123"/>
      <c r="D21" s="124"/>
      <c r="E21" s="124"/>
      <c r="F21" s="124"/>
      <c r="G21" s="125"/>
    </row>
    <row r="22" spans="1:7" ht="51" customHeight="1" x14ac:dyDescent="0.3">
      <c r="A22" s="55" t="s">
        <v>1</v>
      </c>
      <c r="C22" s="123"/>
      <c r="D22" s="124"/>
      <c r="E22" s="124"/>
      <c r="F22" s="124"/>
      <c r="G22" s="125"/>
    </row>
    <row r="23" spans="1:7" ht="51" customHeight="1" x14ac:dyDescent="0.3">
      <c r="A23" s="55" t="s">
        <v>230</v>
      </c>
      <c r="C23" s="123"/>
      <c r="D23" s="124"/>
      <c r="E23" s="124"/>
      <c r="F23" s="124"/>
      <c r="G23" s="125"/>
    </row>
    <row r="24" spans="1:7" ht="51" customHeight="1" thickBot="1" x14ac:dyDescent="0.35">
      <c r="A24" s="55" t="s">
        <v>2</v>
      </c>
      <c r="C24" s="126"/>
      <c r="D24" s="127"/>
      <c r="E24" s="127"/>
      <c r="F24" s="127"/>
      <c r="G24" s="128"/>
    </row>
    <row r="25" spans="1:7" ht="51" customHeight="1" x14ac:dyDescent="0.3">
      <c r="A25" s="55" t="s">
        <v>234</v>
      </c>
    </row>
    <row r="26" spans="1:7" ht="51" customHeight="1" thickBot="1" x14ac:dyDescent="0.35">
      <c r="A26" s="54" t="s">
        <v>175</v>
      </c>
    </row>
  </sheetData>
  <sheetProtection sheet="1" objects="1" scenarios="1" formatCells="0" formatColumns="0" formatRows="0" insertColumns="0" insertRows="0"/>
  <mergeCells count="4">
    <mergeCell ref="C15:G15"/>
    <mergeCell ref="C1:G14"/>
    <mergeCell ref="C16:G17"/>
    <mergeCell ref="C18:G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28C3B762CECC4EA3B572CFAF3198B0" ma:contentTypeVersion="11" ma:contentTypeDescription="Create a new document." ma:contentTypeScope="" ma:versionID="861474d500df256cdec227567244dcfc">
  <xsd:schema xmlns:xsd="http://www.w3.org/2001/XMLSchema" xmlns:xs="http://www.w3.org/2001/XMLSchema" xmlns:p="http://schemas.microsoft.com/office/2006/metadata/properties" xmlns:ns2="4c959dfd-7fc2-4f5f-b04f-cfa9c7542bf9" xmlns:ns3="33556c5a-1a23-408f-8bf1-171bf6b4f36e" targetNamespace="http://schemas.microsoft.com/office/2006/metadata/properties" ma:root="true" ma:fieldsID="5509f6648f0640ed8f9b51683670ef43" ns2:_="" ns3:_="">
    <xsd:import namespace="4c959dfd-7fc2-4f5f-b04f-cfa9c7542bf9"/>
    <xsd:import namespace="33556c5a-1a23-408f-8bf1-171bf6b4f3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59dfd-7fc2-4f5f-b04f-cfa9c7542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56c5a-1a23-408f-8bf1-171bf6b4f36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24A1BD-8909-4AEE-8E49-854D9BDF32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59dfd-7fc2-4f5f-b04f-cfa9c7542bf9"/>
    <ds:schemaRef ds:uri="33556c5a-1a23-408f-8bf1-171bf6b4f3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EC18D6-1814-4298-BE2E-CF9317E2669A}">
  <ds:schemaRefs>
    <ds:schemaRef ds:uri="http://schemas.microsoft.com/office/2006/documentManagement/types"/>
    <ds:schemaRef ds:uri="4c959dfd-7fc2-4f5f-b04f-cfa9c7542bf9"/>
    <ds:schemaRef ds:uri="http://purl.org/dc/elements/1.1/"/>
    <ds:schemaRef ds:uri="http://schemas.microsoft.com/office/2006/metadata/properties"/>
    <ds:schemaRef ds:uri="33556c5a-1a23-408f-8bf1-171bf6b4f36e"/>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759D3E9-7FDD-46DF-A8A8-E41200BC6D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800-171 Score Template</vt:lpstr>
      <vt:lpstr>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Mary S CIV OSD OUSD A-S (USA)</dc:creator>
  <cp:lastModifiedBy>Samantha DeKoven</cp:lastModifiedBy>
  <dcterms:created xsi:type="dcterms:W3CDTF">2020-11-30T18:49:30Z</dcterms:created>
  <dcterms:modified xsi:type="dcterms:W3CDTF">2021-09-21T15:15:24Z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0x010100A228C3B762CECC4EA3B572CFAF3198B0</vt:lpwstr>
  </property>
</Properties>
</file>